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pgbpensioendiensten.sharepoint.com/teams/OpbouwBeheer-Datakwaliteit/Gedeelde documenten/Datakwaliteit/OSV/Verandering OSV/"/>
    </mc:Choice>
  </mc:AlternateContent>
  <xr:revisionPtr revIDLastSave="4" documentId="8_{8D09743C-B48D-49F3-889F-EA999A0A831C}" xr6:coauthVersionLast="47" xr6:coauthVersionMax="47" xr10:uidLastSave="{92956A3A-E591-4950-AA64-C213660981F0}"/>
  <bookViews>
    <workbookView xWindow="28680" yWindow="-120" windowWidth="29040" windowHeight="15840" xr2:uid="{00000000-000D-0000-FFFF-FFFF00000000}"/>
  </bookViews>
  <sheets>
    <sheet name="Stap 1" sheetId="2" r:id="rId1"/>
    <sheet name="Doorgeven ouderschapsverlof" sheetId="1" r:id="rId2"/>
    <sheet name="Stap 2" sheetId="3" r:id="rId3"/>
    <sheet name="Stap 3" sheetId="4" r:id="rId4"/>
    <sheet name="Lijst" sheetId="6" state="hidden" r:id="rId5"/>
  </sheets>
  <definedNames>
    <definedName name="Contracturen">'Stap 2'!$E$131</definedName>
    <definedName name="Contracturen_OSV">'Stap 2'!$F$131</definedName>
    <definedName name="halfsituatie2">'Stap 2'!$B$87</definedName>
    <definedName name="Normuren">'Stap 2'!$E$129</definedName>
    <definedName name="situati3boven">'Stap 2'!$B$143</definedName>
    <definedName name="Situatie1">'Stap 2'!$B$37</definedName>
    <definedName name="Situatie1boven">'Stap 2'!$B$65</definedName>
    <definedName name="Situatie2">'Stap 2'!$B$67</definedName>
    <definedName name="situatie2boven">'Stap 2'!$B$99</definedName>
    <definedName name="Situatie3">'Stap 2'!$B$111</definedName>
    <definedName name="Situatie4">'Stap 2'!$B$146</definedName>
    <definedName name="situatie4boven">'Stap 2'!$B$175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4" i="3" l="1"/>
  <c r="D139" i="3" l="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4" i="1"/>
  <c r="H169" i="3" l="1"/>
  <c r="E163" i="3"/>
  <c r="E176" i="3" s="1"/>
  <c r="E178" i="3" s="1"/>
  <c r="F162" i="3"/>
  <c r="G175" i="3" s="1"/>
  <c r="F161" i="3"/>
  <c r="F130" i="3"/>
  <c r="F129" i="3"/>
  <c r="F84" i="3"/>
  <c r="G98" i="3" s="1"/>
  <c r="F83" i="3"/>
  <c r="F51" i="3"/>
  <c r="F52" i="3"/>
  <c r="E53" i="3"/>
  <c r="E131" i="3"/>
  <c r="E85" i="3"/>
  <c r="E99" i="3" s="1"/>
  <c r="E101" i="3" s="1"/>
  <c r="D60" i="3"/>
  <c r="F60" i="3" s="1"/>
  <c r="H93" i="3"/>
  <c r="G101" i="3" s="1"/>
  <c r="H92" i="3"/>
  <c r="E97" i="3"/>
  <c r="F139" i="3"/>
  <c r="H170" i="3"/>
  <c r="G178" i="3" s="1"/>
  <c r="E177" i="3"/>
  <c r="E179" i="3" s="1"/>
  <c r="E174" i="3"/>
  <c r="E175" i="3" s="1"/>
  <c r="E100" i="3"/>
  <c r="E102" i="3" s="1"/>
  <c r="D147" i="3" l="1"/>
  <c r="D112" i="3"/>
  <c r="D68" i="3"/>
  <c r="D38" i="3"/>
  <c r="E132" i="3" l="1"/>
  <c r="F132" i="3"/>
  <c r="F144" i="3" s="1"/>
  <c r="F86" i="3"/>
  <c r="E86" i="3"/>
  <c r="H98" i="3" s="1"/>
  <c r="H101" i="3" s="1"/>
  <c r="F164" i="3"/>
  <c r="E164" i="3"/>
  <c r="H175" i="3" s="1"/>
  <c r="H178" i="3" s="1"/>
  <c r="F54" i="3"/>
  <c r="E65" i="3" s="1"/>
  <c r="F65" i="3" s="1"/>
  <c r="E54" i="3"/>
  <c r="E98" i="3"/>
  <c r="E94" i="3"/>
  <c r="E171" i="3"/>
  <c r="H171" i="3" s="1"/>
  <c r="G179" i="3" s="1"/>
  <c r="H94" i="3" l="1"/>
  <c r="G102" i="3" s="1"/>
  <c r="E103" i="3"/>
  <c r="E106" i="3" s="1"/>
  <c r="H176" i="3"/>
  <c r="H179" i="3" s="1"/>
  <c r="G176" i="3"/>
  <c r="H99" i="3"/>
  <c r="G99" i="3"/>
  <c r="E180" i="3"/>
  <c r="E183" i="3" s="1"/>
  <c r="H102" i="3" l="1"/>
  <c r="H180" i="3"/>
  <c r="H183" i="3" s="1"/>
  <c r="H103" i="3"/>
  <c r="H106" i="3" s="1"/>
</calcChain>
</file>

<file path=xl/sharedStrings.xml><?xml version="1.0" encoding="utf-8"?>
<sst xmlns="http://schemas.openxmlformats.org/spreadsheetml/2006/main" count="273" uniqueCount="195">
  <si>
    <t>Zo geeft u ouderschapsverlof (OSV) door voor uw werknemers</t>
  </si>
  <si>
    <t>Stap 1</t>
  </si>
  <si>
    <t>Voorbeeld</t>
  </si>
  <si>
    <r>
      <t>Let op</t>
    </r>
    <r>
      <rPr>
        <sz val="11"/>
        <rFont val="Calibri"/>
        <family val="2"/>
        <scheme val="minor"/>
      </rPr>
      <t xml:space="preserve">: U vult per regel elke kolom in. </t>
    </r>
  </si>
  <si>
    <t>Op 17 januari 2021 stopt het OSV.</t>
  </si>
  <si>
    <t>Heeft u het bestand volledig ingevuld? Upload het dan op de mijnpgbdesk.nl. U logt in met uw eigen relatienummer en wachtwoord.</t>
  </si>
  <si>
    <t>Wilt u uploaden als werkgever? Dan klikt u op Informatie en dan op Bestandsuitwisseling.</t>
  </si>
  <si>
    <t>Wilt u uploaden als een administratiekantoor? Dan klikt u op uw relatienummer en dan op Bestandsuitwisseling.</t>
  </si>
  <si>
    <t>Let op!</t>
  </si>
  <si>
    <t>- Gaat het OSV ongewijzigd door na een jaarwisseling? U hoeft dan niets door te geven.</t>
  </si>
  <si>
    <t>Stap 2</t>
  </si>
  <si>
    <t>Situaties en voorbeelden</t>
  </si>
  <si>
    <t>Bepaal eerst welke situatie bij u van toepassing is en volg dan de stappen bij de voorbeelden om te weten welke berekeningen u uitvoert om de juiste gegevens in te sturen.</t>
  </si>
  <si>
    <t>Situatie 1</t>
  </si>
  <si>
    <t>U verloont 4-wekelijks.</t>
  </si>
  <si>
    <t>Voorbeeld bij situatie 1</t>
  </si>
  <si>
    <r>
      <t xml:space="preserve">Jeroen van Bergen neemt </t>
    </r>
    <r>
      <rPr>
        <b/>
        <i/>
        <sz val="11"/>
        <rFont val="Calibri"/>
        <family val="2"/>
        <scheme val="minor"/>
      </rPr>
      <t>vanaf 29 maart 2021</t>
    </r>
    <r>
      <rPr>
        <sz val="11"/>
        <rFont val="Calibri"/>
        <family val="2"/>
        <scheme val="minor"/>
      </rPr>
      <t xml:space="preserve"> de hele periode OSV op.</t>
    </r>
  </si>
  <si>
    <t>Periode 4 2021 loopt van 29 maart 2021 tot en met 25 april 2021.</t>
  </si>
  <si>
    <t xml:space="preserve">De normuren van Jeroen zijn 38 uur, de contracturen zijn 36 uur en de gewerkte uren per week tijdens OSV zijn 22 uur. Deze gegevens vulde u in bij stap 1. </t>
  </si>
  <si>
    <t>Jeroen neemt dus per week 14 uur OSV op.</t>
  </si>
  <si>
    <t>Het berekende percentage OSV is 36,84%. Wat betekent dit voor het parttime percentage tijdens OSV?</t>
  </si>
  <si>
    <t>Vóór OSV</t>
  </si>
  <si>
    <t>Tijdens OSV</t>
  </si>
  <si>
    <t>Normuren per week</t>
  </si>
  <si>
    <t>Contracturen per week</t>
  </si>
  <si>
    <t xml:space="preserve">Parttime percentage </t>
  </si>
  <si>
    <t>Van toepassing bij primo- en ultimoregelingen</t>
  </si>
  <si>
    <t>=Contracturen per week - uren OSV per week (kolom I)</t>
  </si>
  <si>
    <t>Aantal weken bij 4-wekelijkse verloning</t>
  </si>
  <si>
    <t>2. Regelingloon</t>
  </si>
  <si>
    <t>*Alleen van toepassing bij ultimoregelingen*</t>
  </si>
  <si>
    <t>Fulltime regelingloon o.b.v. 100%</t>
  </si>
  <si>
    <t>Situatie 2</t>
  </si>
  <si>
    <t>U verloont maandelijks.</t>
  </si>
  <si>
    <t>Uw werknemer neemt vanaf de 1e van de maand de hele maand OSV op.</t>
  </si>
  <si>
    <t>Voorbeeld bij situatie 2</t>
  </si>
  <si>
    <r>
      <t xml:space="preserve">Jeroen van Bergen neemt </t>
    </r>
    <r>
      <rPr>
        <b/>
        <i/>
        <sz val="11"/>
        <rFont val="Calibri"/>
        <family val="2"/>
        <scheme val="minor"/>
      </rPr>
      <t>vanaf 1 april 2021</t>
    </r>
    <r>
      <rPr>
        <sz val="11"/>
        <rFont val="Calibri"/>
        <family val="2"/>
        <scheme val="minor"/>
      </rPr>
      <t xml:space="preserve"> de hele maand april OSV op.</t>
    </r>
  </si>
  <si>
    <t xml:space="preserve">De normuren zijn 38 uur, contracturen zijn 36 uur en de gewerkte uren per week zijn 22 uur. Deze gegevens vulde u in bij stap 1. </t>
  </si>
  <si>
    <t xml:space="preserve">Jeroen neemt dus per week 14 uur OSV op. </t>
  </si>
  <si>
    <t>Aantal weken bij maandelijkse verloning</t>
  </si>
  <si>
    <t>Situatie 3</t>
  </si>
  <si>
    <t>Voorbeeld bij situatie 3</t>
  </si>
  <si>
    <r>
      <t xml:space="preserve">Jeroen van Bergen neemt </t>
    </r>
    <r>
      <rPr>
        <b/>
        <i/>
        <sz val="11"/>
        <rFont val="Calibri"/>
        <family val="2"/>
        <scheme val="minor"/>
      </rPr>
      <t>vanaf 6 april 2021</t>
    </r>
    <r>
      <rPr>
        <sz val="11"/>
        <rFont val="Calibri"/>
        <family val="2"/>
        <scheme val="minor"/>
      </rPr>
      <t xml:space="preserve"> in de maand april OSV op.</t>
    </r>
  </si>
  <si>
    <t>Alleen van toepassing bij ultimoregelingen</t>
  </si>
  <si>
    <t>In dagen</t>
  </si>
  <si>
    <t>In uren</t>
  </si>
  <si>
    <t>Fulltime regelingloon o.b.v. 100% per maand</t>
  </si>
  <si>
    <t>Contracturen per periode</t>
  </si>
  <si>
    <t>Gewerkte uren zonder OSV (in een hele week)</t>
  </si>
  <si>
    <t>Gewerkte uren met OSV (in een hele week)</t>
  </si>
  <si>
    <t>Gewerkte uren bij volledig periode werken zonder OSV</t>
  </si>
  <si>
    <t>Gewerkte uren bij volledig periode werken met OSV</t>
  </si>
  <si>
    <t>Situatie 4</t>
  </si>
  <si>
    <t>Voorbeeld bij situatie 4</t>
  </si>
  <si>
    <t>DOORGEVEN OUDERSCHAPSVERLOF</t>
  </si>
  <si>
    <t>Aanvang</t>
  </si>
  <si>
    <t>Naam bedrijf</t>
  </si>
  <si>
    <t>Relatienummer bedrijf</t>
  </si>
  <si>
    <t>Naam deelnemer</t>
  </si>
  <si>
    <t>BSN deelnemer</t>
  </si>
  <si>
    <t>Datum mutatie</t>
  </si>
  <si>
    <t>Percentage OSV (automatische berekening)</t>
  </si>
  <si>
    <t>Soort mutatie</t>
  </si>
  <si>
    <t>Einde</t>
  </si>
  <si>
    <t>Stap 3</t>
  </si>
  <si>
    <t>Met deze code blijft de risicodekking bestaan bij overlijden en arbeidsongeschiktheid tijdens ouderschapsverlof.</t>
  </si>
  <si>
    <t>Kunt u via uw salarispakket de code OSP niet aanleveren?</t>
  </si>
  <si>
    <t xml:space="preserve">Wat vult u in op het tabblad 'Doorgeven ouderschapsverlof'? </t>
  </si>
  <si>
    <t>Regelingloon</t>
  </si>
  <si>
    <t>Contracturen per week - uren OSV per week</t>
  </si>
  <si>
    <r>
      <t xml:space="preserve">Het regelingloon als Jeroen werkt op basis van 100% is </t>
    </r>
    <r>
      <rPr>
        <sz val="11"/>
        <rFont val="Calibri"/>
        <family val="2"/>
      </rPr>
      <t>€2.500.</t>
    </r>
    <r>
      <rPr>
        <sz val="11"/>
        <rFont val="Calibri"/>
        <family val="2"/>
        <scheme val="minor"/>
      </rPr>
      <t xml:space="preserve"> </t>
    </r>
  </si>
  <si>
    <t>Verloning</t>
  </si>
  <si>
    <t>Maandelijks</t>
  </si>
  <si>
    <t>Vier-wekelijks</t>
  </si>
  <si>
    <t>Moment van mutatie</t>
  </si>
  <si>
    <t>Aanlevering via het salarispakket</t>
  </si>
  <si>
    <t>Soort mutatie OSV</t>
  </si>
  <si>
    <t>Aanvang OSV</t>
  </si>
  <si>
    <t>Wijziging OSV</t>
  </si>
  <si>
    <t>Einde OSV</t>
  </si>
  <si>
    <t>Volledige opbouw</t>
  </si>
  <si>
    <t>Afspraken zijn nog in onderhandeling</t>
  </si>
  <si>
    <t xml:space="preserve">Ja </t>
  </si>
  <si>
    <t>Nee</t>
  </si>
  <si>
    <t>Volledige doorbetaling tijdens OSV?</t>
  </si>
  <si>
    <t>Volgens de cao is er een volledige pensioenopbouw tijdens ouderschapsverlof.</t>
  </si>
  <si>
    <t>In het geel gearceerd ziet u de uitkomst van de voorbeeldberekeningen. Deze uitkomsten geeft u door via uw salarispakket door.</t>
  </si>
  <si>
    <t>Wat geeft u als regelingloon door via uw salarispakket?</t>
  </si>
  <si>
    <t>Wat levert u aan via uw salarispakket?</t>
  </si>
  <si>
    <t xml:space="preserve">Wat geeft u door via uw salarispakket? </t>
  </si>
  <si>
    <t>Gaf u eerder onjuiste gegevens door? Stuurt u ons dan een gecorrigeerd bericht vanuit uw salarispakket.</t>
  </si>
  <si>
    <t>U levert vanuit uw salarispakket de code OSP aan</t>
  </si>
  <si>
    <t xml:space="preserve">Vul alle kolommen in in het tabblad 'Doorgeven ouderschapsverlof'. </t>
  </si>
  <si>
    <r>
      <t xml:space="preserve">- Is uw bedrijf overgestapt naar PGB </t>
    </r>
    <r>
      <rPr>
        <b/>
        <sz val="11"/>
        <rFont val="Calibri"/>
        <family val="2"/>
        <scheme val="minor"/>
      </rPr>
      <t xml:space="preserve">en </t>
    </r>
    <r>
      <rPr>
        <sz val="11"/>
        <rFont val="Calibri"/>
        <family val="2"/>
        <scheme val="minor"/>
      </rPr>
      <t>had uw werknemer al OSV?</t>
    </r>
    <r>
      <rPr>
        <b/>
        <sz val="11"/>
        <rFont val="Calibri"/>
        <family val="2"/>
        <scheme val="minor"/>
      </rPr>
      <t xml:space="preserve"> </t>
    </r>
    <r>
      <rPr>
        <sz val="11"/>
        <rFont val="Calibri"/>
        <family val="2"/>
        <scheme val="minor"/>
      </rPr>
      <t>Geeft dan een aanvangsdatum OSV die gelijk is aan de aansluitdatum bij PGB.</t>
    </r>
  </si>
  <si>
    <t xml:space="preserve">Helaas kunnen wij u dan niet helpen. De manier waarop u correcties aan ons doorgeeft, verschilt namelijk per salarispakket. Neem daarom contact op met uw softwareleverancier. </t>
  </si>
  <si>
    <t>Hieronder ziet u de 4 meest voorkomende voorbeelden. Bekijk deze voorbeelden om te zien of uw salarispakket goed is ingeregeld.</t>
  </si>
  <si>
    <t>Uw werknemer neemt niet vanaf het begin of tot het einde van de maand OSV op.</t>
  </si>
  <si>
    <t>Uw werknemer neemt niet vanaf het begin of tot het einde van de periode OSV op.</t>
  </si>
  <si>
    <t>Naar boven</t>
  </si>
  <si>
    <t>Uw werknemer neemt vanaf de 1e van de periode de hele periode OSV op.</t>
  </si>
  <si>
    <t xml:space="preserve">De werknemer Jeroen van Bergen heeft voor OSV 38 normuren per week en 36 contracturen per week. </t>
  </si>
  <si>
    <t xml:space="preserve">Per 3 november 2019 neemt Jeroen 36 uur OSV op. Het OSV gaat door in 2020. Vanaf 6 januari 2020 gaat Jeroen weer 24 uur per week werken. De resterende uren neemt Jeroen OSV op.  </t>
  </si>
  <si>
    <r>
      <t xml:space="preserve">Het regelingloon als Jeroen werkt op basis van 100% is </t>
    </r>
    <r>
      <rPr>
        <sz val="11"/>
        <rFont val="Calibri"/>
        <family val="2"/>
      </rPr>
      <t>€ 2.500.</t>
    </r>
    <r>
      <rPr>
        <sz val="11"/>
        <rFont val="Calibri"/>
        <family val="2"/>
        <scheme val="minor"/>
      </rPr>
      <t xml:space="preserve"> </t>
    </r>
  </si>
  <si>
    <t xml:space="preserve">Wat u heeft ingevuld bij stap 1 ofwel in tabblad 'Doorgeven ouderschapsverlof': </t>
  </si>
  <si>
    <t xml:space="preserve">Contracturen per week - uren OSV per week </t>
  </si>
  <si>
    <t>Parttimepercentage tijdens OSV</t>
  </si>
  <si>
    <t>De blauwe cellen mag u aanpassen.</t>
  </si>
  <si>
    <t>Aanvang OSV: Begint uw werknemer (opnieuw) met OSV? U kiest dan voor deze optie.</t>
  </si>
  <si>
    <t>Wijziging OSV: Verandert het aantal uren dat uw werknemer OSV opneemt? U kiest dan voor deze optie.</t>
  </si>
  <si>
    <t>Einde OSV: Stopt uw werknemer (tijdelijk) met OSV? U kiest dan voor deze optie.</t>
  </si>
  <si>
    <t>Ja : Is er een volledige pensioenopbouw tijdens OSV volgens uw cao of afspraken met werknemers? Vul dan deze optie in.</t>
  </si>
  <si>
    <t>Nee: Is er geen pensioenopbouw tijdens OSV volgens uw cao of afspraken met werknemers? Vul dan deze optie in.</t>
  </si>
  <si>
    <t>Afspraken zijn nog in onderhandeling: Zijn de afspraken nog niet definitief? Vul dan deze optie in. Stuur ons dan een nieuw bestand als de afspraken wel definitief zijn.</t>
  </si>
  <si>
    <t>Jeroen van Bergen neemt vanaf 1 april 2021 opnieuw volledig ouderschaspverlof op. Wat geeft u dan door?</t>
  </si>
  <si>
    <t xml:space="preserve">Zorgt u ervoor dat in uw salarispakket bij ‘verlof’ de code OSP gevuld is bij werknemers die gebruik maken van ouderschapsverlof. Deze code verstuurt u iedere periode via uw salarispakket totdat het ouderschapsverlof stopt. </t>
  </si>
  <si>
    <t>Aantal kalenderdagen in de periode</t>
  </si>
  <si>
    <t xml:space="preserve">Totaal gewerkte uren in de periode </t>
  </si>
  <si>
    <t xml:space="preserve">Regelingloon tijdens OSV in de periode </t>
  </si>
  <si>
    <t>De maand april heeft 30 kalenderdagen.</t>
  </si>
  <si>
    <t>Regelingloon in de periode</t>
  </si>
  <si>
    <t xml:space="preserve">Totaal gewerkte uren in de maand </t>
  </si>
  <si>
    <t>Regelingloon in de maand</t>
  </si>
  <si>
    <t>Regelingloon tijdens OSV in de maand</t>
  </si>
  <si>
    <t>Regelingloon tijdens OSV in de periode</t>
  </si>
  <si>
    <t>Fulltime regelingloon o.b.v. 100% per periode</t>
  </si>
  <si>
    <t>Aantal kalenderdagen in de maand</t>
  </si>
  <si>
    <t>Gewerkte uren bij volledig maand werken zonder OSV</t>
  </si>
  <si>
    <t>Gewerkte uren bij volledig maand werken met OSV</t>
  </si>
  <si>
    <t>Contracturen per maand</t>
  </si>
  <si>
    <t xml:space="preserve">Deze instructie is alleen bedoeld voor OSV en niet voor andere soorten verlof (zoals onbetaald verlof en aanvullend geboorteverlof). </t>
  </si>
  <si>
    <t>Contracturen per week min uren OSV per week</t>
  </si>
  <si>
    <t>Opmerking (optioneel)</t>
  </si>
  <si>
    <t>U vult het tabblad 'Doorgeven ouderschapsverlof' in</t>
  </si>
  <si>
    <t>Hierin vult u de naam van het bedrijf waar de werknemer OSV op gaat nemen of heeft opgenomen.</t>
  </si>
  <si>
    <t>Naam bedrijf:</t>
  </si>
  <si>
    <t>Hierin vult u het relatienummer van het bedrijf dat u in kolom 1 heeft ingevuld.</t>
  </si>
  <si>
    <t>Uitleg</t>
  </si>
  <si>
    <t>Kolomnaam</t>
  </si>
  <si>
    <t>Relatienummer bedrijf:</t>
  </si>
  <si>
    <t>Hierin vult u de voorletters en achternaam van de werknemer.</t>
  </si>
  <si>
    <t>Naam deelnemer:</t>
  </si>
  <si>
    <t xml:space="preserve">BSN deelnemer: </t>
  </si>
  <si>
    <t xml:space="preserve">Datum mutatie: </t>
  </si>
  <si>
    <t>Hierin vult u de datum van de aanvang, wijziging of het einde van het OSV in.</t>
  </si>
  <si>
    <t xml:space="preserve">Normuren per week: </t>
  </si>
  <si>
    <t>Hier vult u de originele normuren per week in.  Let op: De contract- en normuren in uw salarispakket hoeft u niet aan te passen.</t>
  </si>
  <si>
    <t xml:space="preserve">Contracturen per week: </t>
  </si>
  <si>
    <t>Hier vult u de originele contracturen per week in. Let op: De contract- en normuren in uw salarispakket hoeft u niet aan te passen.</t>
  </si>
  <si>
    <t xml:space="preserve">Contracturen per week min uren OSV per week: </t>
  </si>
  <si>
    <t xml:space="preserve">Hier vult u de originele contracturen per week in min de OSV uren per week. </t>
  </si>
  <si>
    <t>Bij soort mutatie ziet u een drop-down menu. Hier kunt u kiezen tussen de drie opties: ‘Aanvang OSV’, ‘Wijziging OSV’ of ‘Einde OSV’.</t>
  </si>
  <si>
    <t xml:space="preserve">Soort mutatie OSV: </t>
  </si>
  <si>
    <t>In deze kolom ziet u een drop-down menu. Hier kunt u kiezen tussen de drie opties: 'Ja ', 'Nee' of 'Afspraken zijn nog in onderhandeling'.</t>
  </si>
  <si>
    <t>Hier kunt u eventuele opmerkingen weergeven als u die heeft.</t>
  </si>
  <si>
    <t xml:space="preserve">Opmerking(optioneel): </t>
  </si>
  <si>
    <t>Volledige doorbetaling tijdens OSV?:</t>
  </si>
  <si>
    <t>Hierin vult u het BSN van de werknemer.</t>
  </si>
  <si>
    <t>Percentage OSV (automatische berekening):</t>
  </si>
  <si>
    <t xml:space="preserve"> U hoeft hier niets in te vullen. Het percentage OSV wordt automatisch voor u berekend. </t>
  </si>
  <si>
    <t xml:space="preserve">Standaard is een werkweek in Nederland 36 tot 40 normuren. De cel is rood als u lagere normuren opgeeft. </t>
  </si>
  <si>
    <t>De contracturen mogen niet hoger zijn dan de normuren. Zijn de contracturen toch hoger? De cel wordt dan rood. Controleer of u dezelfde contract- en normuren meegeeft als in uw salarispakket. Pas dit indien nodig aan.</t>
  </si>
  <si>
    <t>Heeft de werknemer minder dan 36 normuren? Geeft dit dan aan in kolom : "Opmerking (Optioneel)"</t>
  </si>
  <si>
    <t>Een einde OSV gaat altijd in combinatie met een OSV percentage van 0%. Als dit afwijkt dan is de soort mutatie rood. Pas dan de mutatie aan.</t>
  </si>
  <si>
    <t>- Heeft u een primo-regeling(jaarloon)? Pas dan de pensioengevende uren aan.</t>
  </si>
  <si>
    <t>- Heeft u een ultimo-regeling(maandloon)? Pas het regelingloon en pensioengevende uren aan.</t>
  </si>
  <si>
    <t>Pensioengevende uren</t>
  </si>
  <si>
    <t>Pensioengevende uren tijdens OSV in de maand</t>
  </si>
  <si>
    <t>Wat geeft u door bij pensioengevende uren via uw salarispakket?</t>
  </si>
  <si>
    <t xml:space="preserve">Let op! Neemt Jeroen in de aansluitende maand (mei 2021 in het voorbeeld) de hele maand dezelfde uren OSV op? Dan vult u dit formulier niet opnieuw in. Via uw salarispakket geeft u de pensioengevende uren (en het regelingloon) door zoals in situatie 1. </t>
  </si>
  <si>
    <t>U gebruikt het nieuwe percentage om de pensioengevende uren en het regelingloon te berekenen.</t>
  </si>
  <si>
    <t>1. Pensioengevende uren</t>
  </si>
  <si>
    <t>Pensioengevende uren tijdens OSV in de periode</t>
  </si>
  <si>
    <t>Let op! Laat de norm- en contracturen in uw salarispakket hetzelfde. Lukt het u niet om alleen de pensioengevende uren en het regelingloon aan te passen?</t>
  </si>
  <si>
    <t xml:space="preserve">Let op! Neemt Jeroen in de aansluitende periode (periode 5 2021 volgens het voorbeeld) de hele periode dezelfde uren OSV op? Dan vult u dit formulier niet opnieuw in. Via uw salarispakket geeft u de pensioengevende uren (en het regelingloon) door zoals aangegeven in situatie 3. </t>
  </si>
  <si>
    <t xml:space="preserve">Voor het aanmelden, afmelden en wijzigen van ouderschapsverlof vult u tabblad "Doorgeven ouderschapsverlof" in. Hierna  kunnen wij voor u de aanspraken van uw werknemers tijdens ouderschapsverlof verhogen. Daarnaast controleert u uw salarispakket. Hierdoor betaalt u de juist premie. Meer uitleg hierover leest u in stap 2. </t>
  </si>
  <si>
    <t xml:space="preserve">Plaats bij het uploaden van ieder bestand over ouderschapsverlof via bestandsuitwisseling een opmerking: 'OSP doorgeven nog niet mogelijk’. Dan zorgen wij ervoor dat de ouderschapsverlofgegevens verwerkt worden. </t>
  </si>
  <si>
    <t>Belangrijk is dat uw gegevens goed meekomen vanuit uw salarispakket. Aan de hand van het regelingloon en de pensioengevende uren berekenen wij de te betalen pensioenpremie. Hieronder leest u welke gegevens u instuurt voor deelnemers met ouderschapsverlof.</t>
  </si>
  <si>
    <t>Optie 1:</t>
  </si>
  <si>
    <t>Staat er in uw cao dat de pensioenopbouw niet verlaagd wordt tijdens ouderschapsverlof? Of maakte u deze afspraak met uw werknemers? Hieronder leest u 2 opties om de gegevens goed aan te leveren.</t>
  </si>
  <si>
    <t>Optie 2:</t>
  </si>
  <si>
    <t>Vanaf 1 januari 2023 moet u geen verlaagd regelingloon of pensioengevende uren doorgeven tijdens ouderschapsverlof.</t>
  </si>
  <si>
    <t>Optie 1&amp;2:</t>
  </si>
  <si>
    <t>Staat er niks in uw cao over doorbetaling tijdens ouderschapsverlof?</t>
  </si>
  <si>
    <t>Kunt u via uw salarispakket een splitsing maken tussen werknemers die voor of na 1 april 2022 starten met ouderschapsverlof?</t>
  </si>
  <si>
    <t>Dan levert u de gegevens in heel 2022 op dezelfde manier aan als hieronder</t>
  </si>
  <si>
    <t xml:space="preserve">- Vermijd herhalingen. Heeft u eerder de juiste OSV-mutaties van een werknemer doorgegeven? Geeft deze mutaties dan niet opnieuw door in een ander bestand. </t>
  </si>
  <si>
    <t>- Heeft u eerder een onjuist bestand geüpload? Dan vult u een nieuw bestand in met de juiste gegevens. Geef alstublieft aan in de kolom opmerking dat dit om een correctie gaat. Zo weten wij dat wij de oude gegevens kunnen overschrijven.</t>
  </si>
  <si>
    <t>Aantal dagen in de maand zonder OSV</t>
  </si>
  <si>
    <t>Aantal dagen in de maand met OSV</t>
  </si>
  <si>
    <t>Aantal dagen in de periode zonder OSV</t>
  </si>
  <si>
    <t>Aantal dagen in de periode met OSV</t>
  </si>
  <si>
    <t>Werknemers die voor 1 april 2022 starten met ouderschapsverlof levert u aan volgens de onderstaande voorbeelden. Bij werknemers die vanaf 1 april 2022 starten met ouderschapsverlof levert u geen verlaagd regelingloon of verlaagde pensioengevende uren aan tijdens ouderschapsverlof.</t>
  </si>
  <si>
    <t>Blijf dan ook vanaf 1 april 2022 aanleveren volgens de onderstaande voorbeelden.</t>
  </si>
  <si>
    <t xml:space="preserve">Heeft u werknemers die vanaf 1 april 2022 beginnen met ouderschapsverlof? Dan krijgt u begin 2023 een e-mail van ons. Samen met u zorgen wij ervoor dat de pensioenopbouw volgens uw cao of afspraken met uw werknemers wordt gecorrigeerd. Na deze correctie krijgt u een correctiefactuur over april tot en met december 2022. Hierin staan de werknemers die na 1 april 2022 begonnen zijn met ouderschapsverlof. </t>
  </si>
  <si>
    <t>Kunt u geen onderscheid maken in uw salarispakket tussen werknemers die vanaf 1 april starten met ouderschapsverlof?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</si>
</sst>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 #,##0;&quot;€&quot;\ \-#,##0"/>
    <numFmt numFmtId="7" formatCode="&quot;€&quot;\ #,##0.00;&quot;€&quot;\ \-#,##0.00"/>
    <numFmt numFmtId="164" formatCode="000000000"/>
    <numFmt numFmtId="165" formatCode="&quot;€&quot;\ #,##0.00"/>
    <numFmt numFmtId="166" formatCode="&quot;€&quot;\ #,##0"/>
    <numFmt numFmtId="167" formatCode="0.0000"/>
  </numFmts>
  <fonts count="25" x14ac:knownFonts="1">
    <font>
      <sz val="11"/>
      <color theme="1"/>
      <name val="Calibri"/>
      <family val="2"/>
      <scheme val="minor"/>
    </font>
    <font>
      <sz val="11"/>
      <color theme="0"/>
      <name val="Calibri"/>
      <family val="2"/>
      <scheme val="minor"/>
    </font>
    <font>
      <b/>
      <sz val="16"/>
      <color theme="1" tint="0.34998626667073579"/>
      <name val="Calibri"/>
      <family val="2"/>
      <scheme val="minor"/>
    </font>
    <font>
      <sz val="8"/>
      <name val="Calibri"/>
      <family val="2"/>
      <scheme val="minor"/>
    </font>
    <font>
      <sz val="11"/>
      <name val="Calibri"/>
      <family val="2"/>
      <scheme val="minor"/>
    </font>
    <font>
      <b/>
      <sz val="11"/>
      <name val="Calibri"/>
      <family val="2"/>
      <scheme val="minor"/>
    </font>
    <font>
      <b/>
      <u/>
      <sz val="11"/>
      <name val="Calibri"/>
      <family val="2"/>
      <scheme val="minor"/>
    </font>
    <font>
      <b/>
      <u/>
      <sz val="15"/>
      <name val="Calibri"/>
      <family val="2"/>
      <scheme val="minor"/>
    </font>
    <font>
      <sz val="15"/>
      <name val="Calibri"/>
      <family val="2"/>
      <scheme val="minor"/>
    </font>
    <font>
      <u/>
      <sz val="11"/>
      <name val="Calibri"/>
      <family val="2"/>
      <scheme val="minor"/>
    </font>
    <font>
      <b/>
      <i/>
      <sz val="11"/>
      <name val="Calibri"/>
      <family val="2"/>
      <scheme val="minor"/>
    </font>
    <font>
      <i/>
      <sz val="11"/>
      <name val="Calibri"/>
      <family val="2"/>
      <scheme val="minor"/>
    </font>
    <font>
      <b/>
      <i/>
      <sz val="11"/>
      <color rgb="FF000000"/>
      <name val="Calibri"/>
      <family val="2"/>
      <scheme val="minor"/>
    </font>
    <font>
      <b/>
      <sz val="13"/>
      <name val="Calibri"/>
      <family val="2"/>
      <scheme val="minor"/>
    </font>
    <font>
      <sz val="11"/>
      <color rgb="FF006100"/>
      <name val="Calibri"/>
      <family val="2"/>
      <scheme val="minor"/>
    </font>
    <font>
      <b/>
      <sz val="11"/>
      <color rgb="FFFA7D00"/>
      <name val="Calibri"/>
      <family val="2"/>
      <scheme val="minor"/>
    </font>
    <font>
      <sz val="11"/>
      <name val="Calibri"/>
      <family val="2"/>
    </font>
    <font>
      <sz val="11"/>
      <color theme="1"/>
      <name val="Calibri"/>
      <family val="2"/>
    </font>
    <font>
      <b/>
      <sz val="11"/>
      <color theme="1"/>
      <name val="Calibri"/>
      <family val="2"/>
      <scheme val="minor"/>
    </font>
    <font>
      <sz val="8"/>
      <color theme="1"/>
      <name val="Calibri"/>
      <family val="2"/>
      <scheme val="minor"/>
    </font>
    <font>
      <b/>
      <sz val="11"/>
      <color rgb="FF000000"/>
      <name val="Calibri"/>
      <family val="2"/>
      <scheme val="minor"/>
    </font>
    <font>
      <i/>
      <sz val="11"/>
      <color theme="1"/>
      <name val="Calibri"/>
      <family val="2"/>
      <scheme val="minor"/>
    </font>
    <font>
      <u/>
      <sz val="11"/>
      <color theme="10"/>
      <name val="Calibri"/>
      <family val="2"/>
      <scheme val="minor"/>
    </font>
    <font>
      <sz val="11"/>
      <color rgb="FFFF0000"/>
      <name val="Calibri"/>
      <family val="2"/>
      <scheme val="minor"/>
    </font>
    <font>
      <sz val="11"/>
      <color rgb="FF000000"/>
      <name val="Calibri"/>
      <family val="2"/>
      <scheme val="minor"/>
    </font>
  </fonts>
  <fills count="11">
    <fill>
      <patternFill patternType="none"/>
    </fill>
    <fill>
      <patternFill patternType="gray125"/>
    </fill>
    <fill>
      <patternFill patternType="solid">
        <fgColor rgb="FF719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92D050"/>
        <bgColor indexed="64"/>
      </patternFill>
    </fill>
    <fill>
      <patternFill patternType="solid">
        <fgColor rgb="FFC6EFCE"/>
      </patternFill>
    </fill>
    <fill>
      <patternFill patternType="solid">
        <fgColor rgb="FFF2F2F2"/>
      </patternFill>
    </fill>
    <fill>
      <patternFill patternType="solid">
        <fgColor theme="9" tint="0.59999389629810485"/>
        <bgColor indexed="64"/>
      </patternFill>
    </fill>
    <fill>
      <patternFill patternType="solid">
        <fgColor rgb="FF00B0F0"/>
        <bgColor indexed="64"/>
      </patternFill>
    </fill>
  </fills>
  <borders count="1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14" fillId="7" borderId="0" applyNumberFormat="0" applyBorder="0" applyAlignment="0" applyProtection="0"/>
    <xf numFmtId="0" fontId="15" fillId="8" borderId="7" applyNumberFormat="0" applyAlignment="0" applyProtection="0"/>
    <xf numFmtId="0" fontId="17" fillId="0" borderId="0"/>
    <xf numFmtId="0" fontId="22" fillId="0" borderId="0" applyNumberFormat="0" applyFill="0" applyBorder="0" applyAlignment="0" applyProtection="0"/>
  </cellStyleXfs>
  <cellXfs count="15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1" fillId="0" borderId="0" xfId="0" applyFont="1"/>
    <xf numFmtId="10" fontId="0" fillId="0" borderId="1" xfId="0" applyNumberFormat="1" applyBorder="1" applyAlignment="1">
      <alignment vertical="center"/>
    </xf>
    <xf numFmtId="0" fontId="0" fillId="0" borderId="4" xfId="0" applyBorder="1" applyAlignment="1" applyProtection="1">
      <alignment vertical="center"/>
      <protection locked="0"/>
    </xf>
    <xf numFmtId="0" fontId="0" fillId="0" borderId="1" xfId="0" applyBorder="1" applyAlignment="1" applyProtection="1">
      <alignment vertical="center"/>
      <protection locked="0"/>
    </xf>
    <xf numFmtId="164" fontId="0" fillId="0" borderId="0" xfId="0" applyNumberFormat="1" applyAlignment="1">
      <alignment vertical="center"/>
    </xf>
    <xf numFmtId="164" fontId="0" fillId="0" borderId="1" xfId="0" applyNumberFormat="1" applyBorder="1" applyAlignment="1" applyProtection="1">
      <alignment vertical="center"/>
      <protection locked="0"/>
    </xf>
    <xf numFmtId="164" fontId="0" fillId="0" borderId="0" xfId="0" applyNumberFormat="1"/>
    <xf numFmtId="0" fontId="5" fillId="0" borderId="0" xfId="0" applyFont="1"/>
    <xf numFmtId="0" fontId="4" fillId="0" borderId="0" xfId="0" applyFont="1"/>
    <xf numFmtId="0" fontId="7" fillId="0" borderId="0" xfId="0" applyFont="1"/>
    <xf numFmtId="0" fontId="8" fillId="0" borderId="0" xfId="0" applyFont="1"/>
    <xf numFmtId="0" fontId="6" fillId="0" borderId="0" xfId="0" applyFont="1" applyAlignment="1">
      <alignment vertical="center"/>
    </xf>
    <xf numFmtId="0" fontId="9" fillId="0" borderId="0" xfId="0" applyFont="1" applyAlignment="1">
      <alignment vertical="center"/>
    </xf>
    <xf numFmtId="0" fontId="4" fillId="0" borderId="0" xfId="0" applyFont="1" applyAlignment="1">
      <alignment vertical="center"/>
    </xf>
    <xf numFmtId="0" fontId="5" fillId="0" borderId="0" xfId="0" applyFont="1" applyAlignment="1">
      <alignment vertical="center" wrapText="1"/>
    </xf>
    <xf numFmtId="10" fontId="4" fillId="0" borderId="0" xfId="0" applyNumberFormat="1" applyFont="1" applyAlignment="1">
      <alignment horizontal="left" vertical="center" wrapText="1"/>
    </xf>
    <xf numFmtId="0" fontId="4" fillId="0" borderId="0" xfId="0" applyFont="1" applyAlignment="1">
      <alignment vertical="center" wrapText="1"/>
    </xf>
    <xf numFmtId="0" fontId="4" fillId="0" borderId="0" xfId="0" applyFont="1" applyAlignment="1">
      <alignment horizontal="left" vertical="center" wrapText="1"/>
    </xf>
    <xf numFmtId="14" fontId="4" fillId="0" borderId="0" xfId="0" applyNumberFormat="1" applyFont="1" applyAlignment="1">
      <alignment vertical="center" wrapText="1"/>
    </xf>
    <xf numFmtId="0" fontId="4" fillId="0" borderId="0" xfId="0" quotePrefix="1" applyFont="1" applyAlignment="1">
      <alignment vertical="center"/>
    </xf>
    <xf numFmtId="0" fontId="5" fillId="0" borderId="0" xfId="0" quotePrefix="1" applyFont="1"/>
    <xf numFmtId="0" fontId="4" fillId="0" borderId="0" xfId="0" quotePrefix="1" applyFont="1"/>
    <xf numFmtId="0" fontId="6" fillId="0" borderId="0" xfId="0" applyFont="1"/>
    <xf numFmtId="0" fontId="4" fillId="3" borderId="0" xfId="0" applyFont="1" applyFill="1"/>
    <xf numFmtId="0" fontId="4" fillId="4" borderId="0" xfId="0" applyFont="1" applyFill="1"/>
    <xf numFmtId="0" fontId="4" fillId="5" borderId="0" xfId="0" applyFont="1" applyFill="1"/>
    <xf numFmtId="0" fontId="5" fillId="5" borderId="5" xfId="0" applyFont="1" applyFill="1" applyBorder="1" applyAlignment="1">
      <alignment horizontal="left"/>
    </xf>
    <xf numFmtId="0" fontId="4" fillId="5" borderId="5" xfId="0" applyFont="1" applyFill="1" applyBorder="1" applyAlignment="1">
      <alignment horizontal="left"/>
    </xf>
    <xf numFmtId="7" fontId="4" fillId="5" borderId="5" xfId="0" applyNumberFormat="1" applyFont="1" applyFill="1" applyBorder="1" applyAlignment="1">
      <alignment horizontal="left"/>
    </xf>
    <xf numFmtId="5" fontId="4" fillId="0" borderId="0" xfId="0" applyNumberFormat="1" applyFont="1" applyAlignment="1">
      <alignment horizontal="left"/>
    </xf>
    <xf numFmtId="7" fontId="4" fillId="0" borderId="0" xfId="0" applyNumberFormat="1" applyFont="1" applyAlignment="1">
      <alignment horizontal="left"/>
    </xf>
    <xf numFmtId="2" fontId="4" fillId="5" borderId="5" xfId="0" applyNumberFormat="1" applyFont="1" applyFill="1" applyBorder="1" applyAlignment="1">
      <alignment horizontal="left"/>
    </xf>
    <xf numFmtId="0" fontId="11" fillId="3" borderId="6" xfId="0" applyFont="1" applyFill="1" applyBorder="1"/>
    <xf numFmtId="0" fontId="5" fillId="3" borderId="5" xfId="0" applyFont="1" applyFill="1" applyBorder="1"/>
    <xf numFmtId="0" fontId="4" fillId="3" borderId="6" xfId="0" applyFont="1" applyFill="1" applyBorder="1" applyAlignment="1">
      <alignment vertical="center" wrapText="1"/>
    </xf>
    <xf numFmtId="0" fontId="4" fillId="3" borderId="5" xfId="0" applyFont="1" applyFill="1" applyBorder="1" applyAlignment="1">
      <alignment horizontal="left" vertical="center" wrapText="1"/>
    </xf>
    <xf numFmtId="0" fontId="5" fillId="0" borderId="0" xfId="0" applyFont="1" applyAlignment="1">
      <alignment horizontal="left"/>
    </xf>
    <xf numFmtId="0" fontId="4" fillId="3" borderId="6" xfId="0" quotePrefix="1" applyFont="1" applyFill="1" applyBorder="1" applyAlignment="1">
      <alignment horizontal="left"/>
    </xf>
    <xf numFmtId="0" fontId="4" fillId="0" borderId="0" xfId="0" applyFont="1" applyAlignment="1">
      <alignment horizontal="left"/>
    </xf>
    <xf numFmtId="0" fontId="4" fillId="3" borderId="6" xfId="0" applyFont="1" applyFill="1" applyBorder="1" applyAlignment="1">
      <alignment horizontal="left"/>
    </xf>
    <xf numFmtId="0" fontId="5" fillId="3" borderId="6" xfId="0" applyFont="1" applyFill="1" applyBorder="1" applyAlignment="1">
      <alignment vertical="center" wrapText="1"/>
    </xf>
    <xf numFmtId="165" fontId="5" fillId="3" borderId="5" xfId="0" applyNumberFormat="1" applyFont="1" applyFill="1" applyBorder="1" applyAlignment="1">
      <alignment horizontal="left"/>
    </xf>
    <xf numFmtId="0" fontId="5" fillId="5" borderId="0" xfId="0" applyFont="1" applyFill="1" applyAlignment="1">
      <alignment vertical="center" wrapText="1"/>
    </xf>
    <xf numFmtId="0" fontId="5" fillId="5" borderId="0" xfId="0" applyFont="1" applyFill="1" applyAlignment="1">
      <alignment horizontal="left" vertical="center" wrapText="1"/>
    </xf>
    <xf numFmtId="165" fontId="5" fillId="5" borderId="0" xfId="0" applyNumberFormat="1" applyFont="1" applyFill="1" applyAlignment="1">
      <alignment horizontal="left" vertical="center" wrapText="1"/>
    </xf>
    <xf numFmtId="0" fontId="4" fillId="6" borderId="0" xfId="0" applyFont="1" applyFill="1"/>
    <xf numFmtId="0" fontId="4" fillId="4" borderId="5" xfId="0" applyFont="1" applyFill="1" applyBorder="1" applyAlignment="1">
      <alignment horizontal="left"/>
    </xf>
    <xf numFmtId="0" fontId="5" fillId="4" borderId="5" xfId="0" quotePrefix="1" applyFont="1" applyFill="1" applyBorder="1" applyAlignment="1">
      <alignment horizontal="left"/>
    </xf>
    <xf numFmtId="0" fontId="5" fillId="4" borderId="5" xfId="0" applyFont="1" applyFill="1" applyBorder="1" applyAlignment="1">
      <alignment horizontal="left"/>
    </xf>
    <xf numFmtId="0" fontId="4" fillId="4" borderId="5" xfId="0" applyFont="1" applyFill="1" applyBorder="1"/>
    <xf numFmtId="0" fontId="5" fillId="4" borderId="5" xfId="0" applyFont="1" applyFill="1" applyBorder="1"/>
    <xf numFmtId="0" fontId="4" fillId="4" borderId="5" xfId="0" applyFont="1" applyFill="1" applyBorder="1" applyAlignment="1">
      <alignment vertical="center" wrapText="1"/>
    </xf>
    <xf numFmtId="0" fontId="4" fillId="4" borderId="5" xfId="0" applyFont="1" applyFill="1" applyBorder="1" applyAlignment="1">
      <alignment horizontal="left" vertical="center" wrapText="1"/>
    </xf>
    <xf numFmtId="0" fontId="5" fillId="4" borderId="5" xfId="0" applyFont="1" applyFill="1" applyBorder="1" applyAlignment="1">
      <alignment vertical="center" wrapText="1"/>
    </xf>
    <xf numFmtId="0" fontId="13" fillId="0" borderId="0" xfId="0" applyFont="1"/>
    <xf numFmtId="0" fontId="5" fillId="4" borderId="0" xfId="0" applyFont="1" applyFill="1"/>
    <xf numFmtId="2" fontId="4" fillId="0" borderId="0" xfId="0" applyNumberFormat="1" applyFont="1"/>
    <xf numFmtId="167" fontId="4" fillId="0" borderId="0" xfId="0" applyNumberFormat="1" applyFont="1"/>
    <xf numFmtId="10" fontId="0" fillId="0" borderId="1" xfId="0" applyNumberFormat="1" applyBorder="1" applyAlignment="1" applyProtection="1">
      <alignment vertical="center"/>
      <protection locked="0"/>
    </xf>
    <xf numFmtId="10" fontId="4" fillId="0" borderId="0" xfId="0" applyNumberFormat="1" applyFont="1"/>
    <xf numFmtId="0" fontId="4" fillId="9" borderId="0" xfId="0" applyFont="1" applyFill="1"/>
    <xf numFmtId="0" fontId="5" fillId="9" borderId="0" xfId="0" applyFont="1" applyFill="1"/>
    <xf numFmtId="0" fontId="4" fillId="9" borderId="0" xfId="0" applyFont="1" applyFill="1" applyAlignment="1">
      <alignment horizontal="left"/>
    </xf>
    <xf numFmtId="10" fontId="4" fillId="9" borderId="0" xfId="0" applyNumberFormat="1" applyFont="1" applyFill="1" applyAlignment="1">
      <alignment horizontal="left"/>
    </xf>
    <xf numFmtId="0" fontId="15" fillId="0" borderId="0" xfId="2" applyFill="1" applyBorder="1"/>
    <xf numFmtId="167" fontId="15" fillId="0" borderId="0" xfId="2" applyNumberFormat="1" applyFill="1" applyBorder="1"/>
    <xf numFmtId="2" fontId="15" fillId="0" borderId="0" xfId="2" applyNumberFormat="1" applyFill="1" applyBorder="1"/>
    <xf numFmtId="167" fontId="14" fillId="0" borderId="0" xfId="1" applyNumberFormat="1" applyFill="1" applyBorder="1"/>
    <xf numFmtId="0" fontId="5" fillId="3" borderId="0" xfId="0" quotePrefix="1" applyFont="1" applyFill="1"/>
    <xf numFmtId="0" fontId="5" fillId="4" borderId="0" xfId="0" quotePrefix="1" applyFont="1" applyFill="1"/>
    <xf numFmtId="166" fontId="4" fillId="0" borderId="0" xfId="0" applyNumberFormat="1" applyFont="1"/>
    <xf numFmtId="165" fontId="4" fillId="3" borderId="5" xfId="0" applyNumberFormat="1" applyFont="1" applyFill="1" applyBorder="1" applyAlignment="1">
      <alignment horizontal="left" vertical="center" wrapText="1"/>
    </xf>
    <xf numFmtId="165" fontId="4" fillId="3" borderId="5" xfId="0" applyNumberFormat="1" applyFont="1" applyFill="1" applyBorder="1" applyAlignment="1">
      <alignment horizontal="left"/>
    </xf>
    <xf numFmtId="165" fontId="4" fillId="0" borderId="0" xfId="0" applyNumberFormat="1" applyFont="1"/>
    <xf numFmtId="165" fontId="5" fillId="0" borderId="0" xfId="0" applyNumberFormat="1" applyFont="1" applyAlignment="1">
      <alignment horizontal="left" vertical="center" wrapText="1"/>
    </xf>
    <xf numFmtId="0" fontId="10" fillId="0" borderId="0" xfId="0" applyFont="1" applyAlignment="1">
      <alignment horizontal="left"/>
    </xf>
    <xf numFmtId="0" fontId="11" fillId="0" borderId="0" xfId="0" applyFont="1"/>
    <xf numFmtId="0" fontId="4" fillId="0" borderId="0" xfId="0" quotePrefix="1" applyFont="1" applyAlignment="1">
      <alignment horizontal="left"/>
    </xf>
    <xf numFmtId="165" fontId="4" fillId="0" borderId="0" xfId="0" applyNumberFormat="1" applyFont="1" applyAlignment="1">
      <alignment horizontal="left" vertical="center" wrapText="1"/>
    </xf>
    <xf numFmtId="165" fontId="4" fillId="0" borderId="0" xfId="0" applyNumberFormat="1" applyFont="1" applyAlignment="1">
      <alignment horizontal="left"/>
    </xf>
    <xf numFmtId="165" fontId="5" fillId="0" borderId="0" xfId="0" applyNumberFormat="1" applyFont="1" applyAlignment="1">
      <alignment horizontal="left"/>
    </xf>
    <xf numFmtId="0" fontId="18" fillId="0" borderId="0" xfId="0" applyFont="1" applyAlignment="1">
      <alignment vertical="center"/>
    </xf>
    <xf numFmtId="0" fontId="19" fillId="0" borderId="0" xfId="0" applyFont="1" applyAlignment="1">
      <alignment vertical="center"/>
    </xf>
    <xf numFmtId="0" fontId="21" fillId="2" borderId="2" xfId="0" applyFont="1" applyFill="1" applyBorder="1" applyAlignment="1">
      <alignment vertical="center"/>
    </xf>
    <xf numFmtId="0" fontId="21" fillId="2" borderId="3" xfId="0" applyFont="1" applyFill="1" applyBorder="1" applyAlignment="1">
      <alignment vertical="center"/>
    </xf>
    <xf numFmtId="164" fontId="21" fillId="2" borderId="3" xfId="0" applyNumberFormat="1" applyFont="1" applyFill="1" applyBorder="1" applyAlignment="1">
      <alignment vertical="center"/>
    </xf>
    <xf numFmtId="0" fontId="21" fillId="2" borderId="3" xfId="0" quotePrefix="1" applyFont="1" applyFill="1" applyBorder="1" applyAlignment="1">
      <alignment vertical="center"/>
    </xf>
    <xf numFmtId="0" fontId="4" fillId="3" borderId="6" xfId="0" applyFont="1" applyFill="1" applyBorder="1" applyAlignment="1">
      <alignment horizontal="left"/>
    </xf>
    <xf numFmtId="0" fontId="22" fillId="9" borderId="0" xfId="4" applyFill="1"/>
    <xf numFmtId="0" fontId="22" fillId="0" borderId="0" xfId="4"/>
    <xf numFmtId="2" fontId="4" fillId="4" borderId="5" xfId="0" applyNumberFormat="1" applyFont="1" applyFill="1" applyBorder="1" applyAlignment="1">
      <alignment horizontal="left" vertical="center" wrapText="1"/>
    </xf>
    <xf numFmtId="2" fontId="5" fillId="4" borderId="5" xfId="0" applyNumberFormat="1" applyFont="1" applyFill="1" applyBorder="1" applyAlignment="1">
      <alignment horizontal="left"/>
    </xf>
    <xf numFmtId="2" fontId="5" fillId="5" borderId="0" xfId="0" applyNumberFormat="1" applyFont="1" applyFill="1" applyAlignment="1">
      <alignment horizontal="left" vertical="center" wrapText="1"/>
    </xf>
    <xf numFmtId="0" fontId="4" fillId="3" borderId="9" xfId="0" applyFont="1" applyFill="1" applyBorder="1" applyAlignment="1">
      <alignment vertical="center" wrapText="1"/>
    </xf>
    <xf numFmtId="0" fontId="4" fillId="3" borderId="10" xfId="0" applyFont="1" applyFill="1" applyBorder="1" applyAlignment="1">
      <alignment vertical="center" wrapText="1"/>
    </xf>
    <xf numFmtId="0" fontId="4" fillId="3" borderId="11" xfId="0" applyFont="1" applyFill="1" applyBorder="1" applyAlignment="1">
      <alignment vertical="center" wrapText="1"/>
    </xf>
    <xf numFmtId="0" fontId="5" fillId="3" borderId="5" xfId="0" applyFont="1" applyFill="1" applyBorder="1" applyAlignment="1">
      <alignment vertical="center" wrapText="1"/>
    </xf>
    <xf numFmtId="0" fontId="4" fillId="3" borderId="12" xfId="0" applyFont="1" applyFill="1" applyBorder="1" applyAlignment="1">
      <alignment horizontal="left" vertical="center" wrapText="1"/>
    </xf>
    <xf numFmtId="0" fontId="5" fillId="3" borderId="13" xfId="0" applyFont="1" applyFill="1" applyBorder="1" applyAlignment="1">
      <alignment vertical="center" wrapText="1"/>
    </xf>
    <xf numFmtId="0" fontId="5" fillId="3" borderId="6" xfId="0" applyFont="1" applyFill="1" applyBorder="1" applyAlignment="1"/>
    <xf numFmtId="0" fontId="5" fillId="3" borderId="5" xfId="0" applyFont="1" applyFill="1" applyBorder="1" applyAlignment="1"/>
    <xf numFmtId="10" fontId="4" fillId="3" borderId="5" xfId="0" applyNumberFormat="1" applyFont="1" applyFill="1" applyBorder="1" applyAlignment="1"/>
    <xf numFmtId="0" fontId="4" fillId="10" borderId="0" xfId="0" applyFont="1" applyFill="1"/>
    <xf numFmtId="5" fontId="4" fillId="10" borderId="6" xfId="0" applyNumberFormat="1" applyFont="1" applyFill="1" applyBorder="1" applyAlignment="1" applyProtection="1">
      <alignment horizontal="left"/>
      <protection locked="0"/>
    </xf>
    <xf numFmtId="0" fontId="4" fillId="10" borderId="0" xfId="0" applyFont="1" applyFill="1" applyAlignment="1" applyProtection="1">
      <alignment horizontal="left"/>
      <protection locked="0"/>
    </xf>
    <xf numFmtId="0" fontId="4" fillId="10" borderId="5" xfId="0" applyFont="1" applyFill="1" applyBorder="1" applyAlignment="1" applyProtection="1">
      <alignment horizontal="left" vertical="center" wrapText="1"/>
      <protection locked="0"/>
    </xf>
    <xf numFmtId="165" fontId="4" fillId="10" borderId="5" xfId="0" applyNumberFormat="1" applyFont="1" applyFill="1" applyBorder="1" applyAlignment="1" applyProtection="1">
      <alignment horizontal="left" vertical="center" wrapText="1"/>
      <protection locked="0"/>
    </xf>
    <xf numFmtId="0" fontId="4" fillId="4" borderId="5" xfId="0" applyFont="1" applyFill="1" applyBorder="1" applyAlignment="1" applyProtection="1">
      <alignment horizontal="left" vertical="center" wrapText="1"/>
    </xf>
    <xf numFmtId="14" fontId="0" fillId="0" borderId="0" xfId="0" applyNumberFormat="1" applyAlignment="1">
      <alignment vertical="center"/>
    </xf>
    <xf numFmtId="14" fontId="21" fillId="2" borderId="3" xfId="0" applyNumberFormat="1" applyFont="1" applyFill="1" applyBorder="1" applyAlignment="1">
      <alignment vertical="center"/>
    </xf>
    <xf numFmtId="14" fontId="0" fillId="0" borderId="0" xfId="0" applyNumberFormat="1"/>
    <xf numFmtId="14" fontId="0" fillId="0" borderId="1" xfId="0" applyNumberFormat="1" applyBorder="1" applyAlignment="1" applyProtection="1">
      <alignment vertical="center"/>
      <protection locked="0"/>
    </xf>
    <xf numFmtId="0" fontId="23" fillId="0" borderId="0" xfId="0" applyFont="1"/>
    <xf numFmtId="0" fontId="5" fillId="0" borderId="0" xfId="0" applyFont="1" applyAlignment="1">
      <alignment vertical="center"/>
    </xf>
    <xf numFmtId="0" fontId="0" fillId="0" borderId="0" xfId="0" applyAlignment="1">
      <alignment wrapText="1"/>
    </xf>
    <xf numFmtId="0" fontId="0" fillId="0" borderId="0" xfId="0" applyAlignment="1">
      <alignment horizontal="left" vertical="center" wrapText="1"/>
    </xf>
    <xf numFmtId="0" fontId="4" fillId="0" borderId="0" xfId="0" applyFont="1" applyAlignment="1">
      <alignment horizontal="left" vertical="center" wrapText="1"/>
    </xf>
    <xf numFmtId="0" fontId="24" fillId="0" borderId="0" xfId="0" applyFont="1"/>
    <xf numFmtId="14" fontId="4" fillId="0" borderId="1" xfId="0" applyNumberFormat="1" applyFont="1" applyBorder="1" applyAlignment="1" applyProtection="1">
      <alignment vertical="center"/>
      <protection locked="0"/>
    </xf>
    <xf numFmtId="0" fontId="5" fillId="0" borderId="0" xfId="0" applyFont="1" applyAlignment="1">
      <alignment horizontal="left"/>
    </xf>
    <xf numFmtId="0" fontId="23" fillId="0" borderId="0" xfId="0" applyFont="1" applyAlignment="1">
      <alignment horizontal="left" vertical="center" wrapText="1"/>
    </xf>
    <xf numFmtId="0" fontId="4" fillId="0" borderId="0" xfId="0" applyFont="1" applyAlignment="1">
      <alignment horizontal="left" vertical="center" wrapText="1"/>
    </xf>
    <xf numFmtId="0" fontId="4" fillId="0" borderId="0" xfId="0" quotePrefix="1" applyFont="1" applyAlignment="1">
      <alignment horizontal="left" vertical="top" wrapText="1"/>
    </xf>
    <xf numFmtId="0" fontId="23" fillId="0" borderId="0" xfId="0" applyFont="1" applyAlignment="1">
      <alignment horizontal="left" wrapText="1"/>
    </xf>
    <xf numFmtId="0" fontId="0" fillId="0" borderId="0" xfId="0" applyAlignment="1">
      <alignment horizontal="left" vertical="center" wrapText="1"/>
    </xf>
    <xf numFmtId="0" fontId="5" fillId="3" borderId="6" xfId="0" applyFont="1" applyFill="1" applyBorder="1" applyAlignment="1">
      <alignment horizontal="center"/>
    </xf>
    <xf numFmtId="0" fontId="5" fillId="3" borderId="8" xfId="0" applyFont="1" applyFill="1" applyBorder="1" applyAlignment="1">
      <alignment horizontal="center"/>
    </xf>
    <xf numFmtId="0" fontId="12" fillId="4" borderId="6" xfId="0" applyFont="1" applyFill="1" applyBorder="1" applyAlignment="1">
      <alignment horizontal="center"/>
    </xf>
    <xf numFmtId="0" fontId="12" fillId="4" borderId="8" xfId="0" applyFont="1" applyFill="1" applyBorder="1" applyAlignment="1">
      <alignment horizontal="center"/>
    </xf>
    <xf numFmtId="0" fontId="10" fillId="3" borderId="6" xfId="0" applyFont="1" applyFill="1" applyBorder="1" applyAlignment="1">
      <alignment horizontal="center"/>
    </xf>
    <xf numFmtId="0" fontId="10" fillId="3" borderId="8" xfId="0" applyFont="1" applyFill="1" applyBorder="1" applyAlignment="1">
      <alignment horizontal="center"/>
    </xf>
    <xf numFmtId="0" fontId="4" fillId="3" borderId="6" xfId="0" applyFont="1" applyFill="1" applyBorder="1" applyAlignment="1">
      <alignment horizontal="left"/>
    </xf>
    <xf numFmtId="0" fontId="4" fillId="3" borderId="8" xfId="0" applyFont="1" applyFill="1" applyBorder="1" applyAlignment="1">
      <alignment horizontal="left"/>
    </xf>
    <xf numFmtId="0" fontId="10" fillId="3" borderId="6" xfId="0" applyFont="1" applyFill="1" applyBorder="1" applyAlignment="1">
      <alignment horizontal="left"/>
    </xf>
    <xf numFmtId="0" fontId="10" fillId="3" borderId="8" xfId="0" applyFont="1" applyFill="1" applyBorder="1" applyAlignment="1">
      <alignment horizontal="left"/>
    </xf>
    <xf numFmtId="0" fontId="4" fillId="4" borderId="6" xfId="0" applyFont="1" applyFill="1" applyBorder="1" applyAlignment="1">
      <alignment horizontal="left"/>
    </xf>
    <xf numFmtId="0" fontId="4" fillId="4" borderId="8" xfId="0" applyFont="1" applyFill="1" applyBorder="1" applyAlignment="1">
      <alignment horizontal="left"/>
    </xf>
    <xf numFmtId="0" fontId="4" fillId="3" borderId="6"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12" fillId="4" borderId="6" xfId="0" applyFont="1" applyFill="1" applyBorder="1" applyAlignment="1">
      <alignment horizontal="left"/>
    </xf>
    <xf numFmtId="0" fontId="12" fillId="4" borderId="8" xfId="0" applyFont="1" applyFill="1" applyBorder="1" applyAlignment="1">
      <alignment horizontal="left"/>
    </xf>
    <xf numFmtId="0" fontId="20" fillId="4" borderId="6" xfId="0" applyFont="1" applyFill="1" applyBorder="1" applyAlignment="1">
      <alignment horizontal="center"/>
    </xf>
    <xf numFmtId="0" fontId="20" fillId="4" borderId="8" xfId="0" applyFont="1" applyFill="1" applyBorder="1" applyAlignment="1">
      <alignment horizontal="center"/>
    </xf>
    <xf numFmtId="0" fontId="4" fillId="0" borderId="0" xfId="0" applyFont="1" applyAlignment="1">
      <alignment horizontal="left" vertical="top" wrapText="1"/>
    </xf>
  </cellXfs>
  <cellStyles count="5">
    <cellStyle name="Berekening" xfId="2" builtinId="22"/>
    <cellStyle name="Goed" xfId="1" builtinId="26"/>
    <cellStyle name="Hyperlink" xfId="4" builtinId="8"/>
    <cellStyle name="Standaard" xfId="0" builtinId="0"/>
    <cellStyle name="Standaard 2" xfId="3" xr:uid="{A4DEE55E-2D2D-4472-89F1-25AFE175997D}"/>
  </cellStyles>
  <dxfs count="27">
    <dxf>
      <alignment horizontal="general"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numFmt numFmtId="14" formatCode="0.00%"/>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numFmt numFmtId="14" formatCode="0.00%"/>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numFmt numFmtId="14" formatCode="0.00%"/>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1" hidden="0"/>
    </dxf>
    <dxf>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alignment horizontal="general"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numFmt numFmtId="19" formatCode="d/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numFmt numFmtId="164" formatCode="000000000"/>
      <alignment horizontal="general"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alignment horizontal="general"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border>
      <protection locked="0" hidden="0"/>
    </dxf>
    <dxf>
      <border>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alignment horizontal="general" vertical="center" textRotation="0" wrapText="0" indent="0" justifyLastLine="0" shrinkToFit="0" readingOrder="0"/>
    </dxf>
    <dxf>
      <border>
        <bottom style="thin">
          <color theme="0" tint="-0.34998626667073579"/>
        </bottom>
      </border>
    </dxf>
    <dxf>
      <font>
        <i/>
      </font>
      <fill>
        <patternFill patternType="solid">
          <fgColor indexed="64"/>
          <bgColor rgb="FF719442"/>
        </patternFill>
      </fill>
      <alignment horizontal="general" vertical="center" textRotation="0" wrapText="0" indent="0" justifyLastLine="0" shrinkToFit="0" readingOrder="0"/>
      <border diagonalUp="0" diagonalDown="0" outline="0">
        <left style="thin">
          <color theme="0" tint="-0.34998626667073579"/>
        </left>
        <right style="thin">
          <color theme="0" tint="-0.34998626667073579"/>
        </right>
        <top/>
        <bottom/>
      </border>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7194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12</xdr:row>
      <xdr:rowOff>0</xdr:rowOff>
    </xdr:from>
    <xdr:to>
      <xdr:col>5</xdr:col>
      <xdr:colOff>1883292</xdr:colOff>
      <xdr:row>15</xdr:row>
      <xdr:rowOff>93400</xdr:rowOff>
    </xdr:to>
    <xdr:pic>
      <xdr:nvPicPr>
        <xdr:cNvPr id="5" name="Afbeelding 4">
          <a:extLst>
            <a:ext uri="{FF2B5EF4-FFF2-40B4-BE49-F238E27FC236}">
              <a16:creationId xmlns:a16="http://schemas.microsoft.com/office/drawing/2014/main" id="{46F3D28F-655C-4CF6-ABE9-5142810D5551}"/>
            </a:ext>
          </a:extLst>
        </xdr:cNvPr>
        <xdr:cNvPicPr>
          <a:picLocks noChangeAspect="1"/>
        </xdr:cNvPicPr>
      </xdr:nvPicPr>
      <xdr:blipFill>
        <a:blip xmlns:r="http://schemas.openxmlformats.org/officeDocument/2006/relationships" r:embed="rId1"/>
        <a:stretch>
          <a:fillRect/>
        </a:stretch>
      </xdr:blipFill>
      <xdr:spPr>
        <a:xfrm>
          <a:off x="10344150" y="2314575"/>
          <a:ext cx="13290432" cy="632515"/>
        </a:xfrm>
        <a:prstGeom prst="rect">
          <a:avLst/>
        </a:prstGeom>
      </xdr:spPr>
    </xdr:pic>
    <xdr:clientData/>
  </xdr:twoCellAnchor>
  <xdr:twoCellAnchor editAs="oneCell">
    <xdr:from>
      <xdr:col>4</xdr:col>
      <xdr:colOff>0</xdr:colOff>
      <xdr:row>20</xdr:row>
      <xdr:rowOff>28575</xdr:rowOff>
    </xdr:from>
    <xdr:to>
      <xdr:col>5</xdr:col>
      <xdr:colOff>1894722</xdr:colOff>
      <xdr:row>22</xdr:row>
      <xdr:rowOff>1934</xdr:rowOff>
    </xdr:to>
    <xdr:pic>
      <xdr:nvPicPr>
        <xdr:cNvPr id="6" name="Afbeelding 5">
          <a:extLst>
            <a:ext uri="{FF2B5EF4-FFF2-40B4-BE49-F238E27FC236}">
              <a16:creationId xmlns:a16="http://schemas.microsoft.com/office/drawing/2014/main" id="{C667B7E5-5D93-4E1A-975F-9936D9A4F98B}"/>
            </a:ext>
          </a:extLst>
        </xdr:cNvPr>
        <xdr:cNvPicPr>
          <a:picLocks noChangeAspect="1"/>
        </xdr:cNvPicPr>
      </xdr:nvPicPr>
      <xdr:blipFill>
        <a:blip xmlns:r="http://schemas.openxmlformats.org/officeDocument/2006/relationships" r:embed="rId2"/>
        <a:stretch>
          <a:fillRect/>
        </a:stretch>
      </xdr:blipFill>
      <xdr:spPr>
        <a:xfrm>
          <a:off x="10334625" y="3790950"/>
          <a:ext cx="13294242" cy="3353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0</xdr:row>
      <xdr:rowOff>177258</xdr:rowOff>
    </xdr:from>
    <xdr:to>
      <xdr:col>14</xdr:col>
      <xdr:colOff>511492</xdr:colOff>
      <xdr:row>1</xdr:row>
      <xdr:rowOff>551878</xdr:rowOff>
    </xdr:to>
    <xdr:pic>
      <xdr:nvPicPr>
        <xdr:cNvPr id="4" name="Afbeelding 3">
          <a:extLst>
            <a:ext uri="{FF2B5EF4-FFF2-40B4-BE49-F238E27FC236}">
              <a16:creationId xmlns:a16="http://schemas.microsoft.com/office/drawing/2014/main" id="{2BA92A67-3789-4634-A90B-8B974FB423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80655" y="177258"/>
          <a:ext cx="1107281" cy="5970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1095375</xdr:colOff>
      <xdr:row>45</xdr:row>
      <xdr:rowOff>95250</xdr:rowOff>
    </xdr:from>
    <xdr:to>
      <xdr:col>5</xdr:col>
      <xdr:colOff>475115</xdr:colOff>
      <xdr:row>47</xdr:row>
      <xdr:rowOff>93371</xdr:rowOff>
    </xdr:to>
    <xdr:pic>
      <xdr:nvPicPr>
        <xdr:cNvPr id="6" name="Afbeelding 5">
          <a:extLst>
            <a:ext uri="{FF2B5EF4-FFF2-40B4-BE49-F238E27FC236}">
              <a16:creationId xmlns:a16="http://schemas.microsoft.com/office/drawing/2014/main" id="{9B251C27-2653-45AD-BF17-16AC858BAA2B}"/>
            </a:ext>
          </a:extLst>
        </xdr:cNvPr>
        <xdr:cNvPicPr>
          <a:picLocks noChangeAspect="1"/>
        </xdr:cNvPicPr>
      </xdr:nvPicPr>
      <xdr:blipFill>
        <a:blip xmlns:r="http://schemas.openxmlformats.org/officeDocument/2006/relationships" r:embed="rId1"/>
        <a:stretch>
          <a:fillRect/>
        </a:stretch>
      </xdr:blipFill>
      <xdr:spPr>
        <a:xfrm>
          <a:off x="2638425" y="5953125"/>
          <a:ext cx="8327525" cy="363881"/>
        </a:xfrm>
        <a:prstGeom prst="rect">
          <a:avLst/>
        </a:prstGeom>
      </xdr:spPr>
    </xdr:pic>
    <xdr:clientData/>
  </xdr:twoCellAnchor>
  <xdr:twoCellAnchor editAs="oneCell">
    <xdr:from>
      <xdr:col>3</xdr:col>
      <xdr:colOff>20955</xdr:colOff>
      <xdr:row>77</xdr:row>
      <xdr:rowOff>40005</xdr:rowOff>
    </xdr:from>
    <xdr:to>
      <xdr:col>5</xdr:col>
      <xdr:colOff>744849</xdr:colOff>
      <xdr:row>79</xdr:row>
      <xdr:rowOff>25</xdr:rowOff>
    </xdr:to>
    <xdr:pic>
      <xdr:nvPicPr>
        <xdr:cNvPr id="13" name="Afbeelding 12">
          <a:extLst>
            <a:ext uri="{FF2B5EF4-FFF2-40B4-BE49-F238E27FC236}">
              <a16:creationId xmlns:a16="http://schemas.microsoft.com/office/drawing/2014/main" id="{54265AE5-E22C-421E-950A-D3D5A94A66B9}"/>
            </a:ext>
          </a:extLst>
        </xdr:cNvPr>
        <xdr:cNvPicPr>
          <a:picLocks noChangeAspect="1"/>
        </xdr:cNvPicPr>
      </xdr:nvPicPr>
      <xdr:blipFill>
        <a:blip xmlns:r="http://schemas.openxmlformats.org/officeDocument/2006/relationships" r:embed="rId2"/>
        <a:stretch>
          <a:fillRect/>
        </a:stretch>
      </xdr:blipFill>
      <xdr:spPr>
        <a:xfrm>
          <a:off x="2668905" y="11689080"/>
          <a:ext cx="8502009" cy="321970"/>
        </a:xfrm>
        <a:prstGeom prst="rect">
          <a:avLst/>
        </a:prstGeom>
      </xdr:spPr>
    </xdr:pic>
    <xdr:clientData/>
  </xdr:twoCellAnchor>
  <xdr:twoCellAnchor editAs="oneCell">
    <xdr:from>
      <xdr:col>3</xdr:col>
      <xdr:colOff>0</xdr:colOff>
      <xdr:row>155</xdr:row>
      <xdr:rowOff>128622</xdr:rowOff>
    </xdr:from>
    <xdr:to>
      <xdr:col>5</xdr:col>
      <xdr:colOff>590550</xdr:colOff>
      <xdr:row>157</xdr:row>
      <xdr:rowOff>93370</xdr:rowOff>
    </xdr:to>
    <xdr:pic>
      <xdr:nvPicPr>
        <xdr:cNvPr id="14" name="Afbeelding 13">
          <a:extLst>
            <a:ext uri="{FF2B5EF4-FFF2-40B4-BE49-F238E27FC236}">
              <a16:creationId xmlns:a16="http://schemas.microsoft.com/office/drawing/2014/main" id="{1BE737A1-46B4-437B-83C9-CDC09CEFC5A9}"/>
            </a:ext>
          </a:extLst>
        </xdr:cNvPr>
        <xdr:cNvPicPr>
          <a:picLocks noChangeAspect="1"/>
        </xdr:cNvPicPr>
      </xdr:nvPicPr>
      <xdr:blipFill>
        <a:blip xmlns:r="http://schemas.openxmlformats.org/officeDocument/2006/relationships" r:embed="rId2"/>
        <a:stretch>
          <a:fillRect/>
        </a:stretch>
      </xdr:blipFill>
      <xdr:spPr>
        <a:xfrm>
          <a:off x="2647950" y="26798622"/>
          <a:ext cx="8372475" cy="340033"/>
        </a:xfrm>
        <a:prstGeom prst="rect">
          <a:avLst/>
        </a:prstGeom>
      </xdr:spPr>
    </xdr:pic>
    <xdr:clientData/>
  </xdr:twoCellAnchor>
  <xdr:twoCellAnchor editAs="oneCell">
    <xdr:from>
      <xdr:col>3</xdr:col>
      <xdr:colOff>0</xdr:colOff>
      <xdr:row>120</xdr:row>
      <xdr:rowOff>142875</xdr:rowOff>
    </xdr:from>
    <xdr:to>
      <xdr:col>5</xdr:col>
      <xdr:colOff>193223</xdr:colOff>
      <xdr:row>122</xdr:row>
      <xdr:rowOff>129566</xdr:rowOff>
    </xdr:to>
    <xdr:pic>
      <xdr:nvPicPr>
        <xdr:cNvPr id="16" name="Afbeelding 15">
          <a:extLst>
            <a:ext uri="{FF2B5EF4-FFF2-40B4-BE49-F238E27FC236}">
              <a16:creationId xmlns:a16="http://schemas.microsoft.com/office/drawing/2014/main" id="{0B0E7B4B-2F11-4254-8DF8-9B897BE12D1A}"/>
            </a:ext>
          </a:extLst>
        </xdr:cNvPr>
        <xdr:cNvPicPr>
          <a:picLocks noChangeAspect="1"/>
        </xdr:cNvPicPr>
      </xdr:nvPicPr>
      <xdr:blipFill>
        <a:blip xmlns:r="http://schemas.openxmlformats.org/officeDocument/2006/relationships" r:embed="rId3"/>
        <a:stretch>
          <a:fillRect/>
        </a:stretch>
      </xdr:blipFill>
      <xdr:spPr>
        <a:xfrm>
          <a:off x="2647950" y="20478750"/>
          <a:ext cx="7984673" cy="34483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1" displayName="Tabel1" ref="B3:M324" totalsRowShown="0" headerRowDxfId="16" dataDxfId="14" headerRowBorderDxfId="15" tableBorderDxfId="13" totalsRowBorderDxfId="12">
  <autoFilter ref="B3:M324" xr:uid="{00000000-000C-0000-FFFF-FFFF00000000}"/>
  <tableColumns count="12">
    <tableColumn id="1" xr3:uid="{00000000-0010-0000-0000-000001000000}" name="Naam bedrijf" dataDxfId="11"/>
    <tableColumn id="2" xr3:uid="{00000000-0010-0000-0000-000002000000}" name="Relatienummer bedrijf" dataDxfId="10"/>
    <tableColumn id="3" xr3:uid="{00000000-0010-0000-0000-000003000000}" name="Naam deelnemer" dataDxfId="9"/>
    <tableColumn id="4" xr3:uid="{00000000-0010-0000-0000-000004000000}" name="BSN deelnemer" dataDxfId="8"/>
    <tableColumn id="5" xr3:uid="{00000000-0010-0000-0000-000005000000}" name="Datum mutatie" dataDxfId="7"/>
    <tableColumn id="10" xr3:uid="{684710DA-8AEB-45ED-A7EB-3A4919F2F224}" name="Normuren per week" dataDxfId="6"/>
    <tableColumn id="11" xr3:uid="{9CBFAB73-59F4-4BB8-B12D-B87710905278}" name="Contracturen per week" dataDxfId="5"/>
    <tableColumn id="6" xr3:uid="{701588BA-A939-4F32-B5E5-E3EEDF793D22}" name="Contracturen per week min uren OSV per week" dataDxfId="4"/>
    <tableColumn id="8" xr3:uid="{00000000-0010-0000-0000-000008000000}" name="Percentage OSV (automatische berekening)" dataDxfId="3">
      <calculatedColumnFormula>IFERROR((Tabel1[[#This Row],[Contracturen per week]]-Tabel1[[#This Row],[Contracturen per week min uren OSV per week]])/Tabel1[[#This Row],[Normuren per week]]," ")</calculatedColumnFormula>
    </tableColumn>
    <tableColumn id="9" xr3:uid="{00000000-0010-0000-0000-000009000000}" name="Soort mutatie OSV" dataDxfId="2"/>
    <tableColumn id="7" xr3:uid="{7AC42D90-5573-452F-9D69-42BE9B1998E6}" name="Volledige doorbetaling tijdens OSV?" dataDxfId="1"/>
    <tableColumn id="12" xr3:uid="{98B5F6FA-FACA-427C-986F-04A1E86AD166}" name="Opmerking (optioneel)" dataDxfId="0"/>
  </tableColumns>
  <tableStyleInfo name="TableStyleMedium7"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47D3E-B726-4A8E-8E6C-EFD23D8B51EC}">
  <dimension ref="A1:N253"/>
  <sheetViews>
    <sheetView tabSelected="1" zoomScaleNormal="100" workbookViewId="0"/>
  </sheetViews>
  <sheetFormatPr defaultColWidth="8.88671875" defaultRowHeight="14.4" x14ac:dyDescent="0.3"/>
  <cols>
    <col min="1" max="1" width="9.44140625" style="12" customWidth="1"/>
    <col min="2" max="2" width="43.21875" style="12" customWidth="1"/>
    <col min="3" max="3" width="17.44140625" style="12" customWidth="1"/>
    <col min="4" max="4" width="99.44140625" style="12" customWidth="1"/>
    <col min="5" max="5" width="166.44140625" style="12" bestFit="1" customWidth="1"/>
    <col min="6" max="6" width="55.5546875" style="12" customWidth="1"/>
    <col min="7" max="7" width="53.44140625" style="12" customWidth="1"/>
    <col min="8" max="8" width="9.33203125" style="12" bestFit="1" customWidth="1"/>
    <col min="9" max="9" width="3.33203125" style="12" bestFit="1" customWidth="1"/>
    <col min="10" max="10" width="10.33203125" style="12" bestFit="1" customWidth="1"/>
    <col min="11" max="11" width="14.6640625" style="12" customWidth="1"/>
    <col min="12" max="12" width="8.5546875" style="12" bestFit="1" customWidth="1"/>
    <col min="13" max="14" width="7.5546875" style="12" bestFit="1" customWidth="1"/>
    <col min="15" max="15" width="43.109375" style="12" customWidth="1"/>
    <col min="16" max="16" width="14.44140625" style="12" customWidth="1"/>
    <col min="17" max="16384" width="8.88671875" style="12"/>
  </cols>
  <sheetData>
    <row r="1" spans="1:14" ht="17.399999999999999" x14ac:dyDescent="0.35">
      <c r="A1" s="58" t="s">
        <v>0</v>
      </c>
      <c r="B1" s="11"/>
      <c r="C1" s="11"/>
      <c r="D1" s="11"/>
      <c r="E1" s="11"/>
    </row>
    <row r="2" spans="1:14" s="17" customFormat="1" ht="30" customHeight="1" x14ac:dyDescent="0.3">
      <c r="A2" s="125" t="s">
        <v>174</v>
      </c>
      <c r="B2" s="125"/>
      <c r="C2" s="125"/>
      <c r="D2" s="125"/>
    </row>
    <row r="3" spans="1:14" s="17" customFormat="1" x14ac:dyDescent="0.3">
      <c r="A3" s="11" t="s">
        <v>8</v>
      </c>
      <c r="B3" s="17" t="s">
        <v>129</v>
      </c>
    </row>
    <row r="5" spans="1:14" ht="19.8" x14ac:dyDescent="0.4">
      <c r="A5" s="13" t="s">
        <v>1</v>
      </c>
      <c r="B5" s="13" t="s">
        <v>132</v>
      </c>
      <c r="C5" s="14"/>
      <c r="E5" s="15" t="s">
        <v>2</v>
      </c>
    </row>
    <row r="6" spans="1:14" x14ac:dyDescent="0.3">
      <c r="E6" s="17" t="s">
        <v>100</v>
      </c>
    </row>
    <row r="7" spans="1:14" x14ac:dyDescent="0.3">
      <c r="B7" s="12" t="s">
        <v>92</v>
      </c>
      <c r="E7" s="17" t="s">
        <v>101</v>
      </c>
    </row>
    <row r="8" spans="1:14" x14ac:dyDescent="0.3">
      <c r="B8" s="16" t="s">
        <v>3</v>
      </c>
      <c r="E8" s="17" t="s">
        <v>4</v>
      </c>
    </row>
    <row r="9" spans="1:14" x14ac:dyDescent="0.3">
      <c r="B9" s="117" t="s">
        <v>137</v>
      </c>
      <c r="C9" s="123" t="s">
        <v>136</v>
      </c>
      <c r="D9" s="123"/>
      <c r="E9" s="12" t="s">
        <v>85</v>
      </c>
      <c r="M9" s="18"/>
      <c r="N9" s="18"/>
    </row>
    <row r="10" spans="1:14" ht="14.4" customHeight="1" x14ac:dyDescent="0.3">
      <c r="B10" s="17" t="s">
        <v>134</v>
      </c>
      <c r="C10" s="12" t="s">
        <v>133</v>
      </c>
      <c r="E10" s="17"/>
      <c r="M10" s="19"/>
      <c r="N10" s="20"/>
    </row>
    <row r="11" spans="1:14" x14ac:dyDescent="0.3">
      <c r="B11" s="17"/>
      <c r="E11" s="18" t="s">
        <v>67</v>
      </c>
      <c r="F11" s="18"/>
      <c r="G11" s="18"/>
      <c r="H11" s="18"/>
      <c r="I11" s="18"/>
      <c r="J11" s="18"/>
      <c r="K11" s="18"/>
      <c r="L11" s="18"/>
      <c r="M11" s="19"/>
      <c r="N11" s="20"/>
    </row>
    <row r="12" spans="1:14" x14ac:dyDescent="0.3">
      <c r="B12" s="17" t="s">
        <v>138</v>
      </c>
      <c r="C12" s="12" t="s">
        <v>135</v>
      </c>
      <c r="E12" s="20"/>
      <c r="F12" s="21"/>
      <c r="G12" s="20"/>
      <c r="H12" s="20"/>
      <c r="I12" s="22"/>
      <c r="J12" s="21"/>
      <c r="K12" s="21"/>
      <c r="L12" s="21"/>
      <c r="M12" s="19"/>
      <c r="N12" s="20"/>
    </row>
    <row r="13" spans="1:14" x14ac:dyDescent="0.3">
      <c r="B13" s="17"/>
      <c r="E13" s="20"/>
      <c r="F13" s="21"/>
      <c r="G13" s="20"/>
      <c r="H13" s="20"/>
      <c r="I13" s="22"/>
      <c r="J13" s="21"/>
      <c r="K13" s="21"/>
      <c r="L13" s="21"/>
    </row>
    <row r="14" spans="1:14" x14ac:dyDescent="0.3">
      <c r="B14" s="17" t="s">
        <v>140</v>
      </c>
      <c r="C14" s="12" t="s">
        <v>139</v>
      </c>
      <c r="E14" s="20"/>
      <c r="F14" s="21"/>
      <c r="G14" s="20"/>
      <c r="H14" s="20"/>
      <c r="I14" s="22"/>
      <c r="J14" s="21"/>
      <c r="K14" s="21"/>
      <c r="L14" s="21"/>
    </row>
    <row r="15" spans="1:14" x14ac:dyDescent="0.3">
      <c r="B15" s="17"/>
      <c r="E15" s="17"/>
    </row>
    <row r="16" spans="1:14" x14ac:dyDescent="0.3">
      <c r="B16" s="17" t="s">
        <v>141</v>
      </c>
      <c r="C16" s="12" t="s">
        <v>156</v>
      </c>
      <c r="M16" s="18"/>
      <c r="N16" s="18"/>
    </row>
    <row r="17" spans="1:14" x14ac:dyDescent="0.3">
      <c r="B17" s="17"/>
      <c r="M17" s="19"/>
      <c r="N17" s="20"/>
    </row>
    <row r="18" spans="1:14" x14ac:dyDescent="0.3">
      <c r="B18" s="17" t="s">
        <v>142</v>
      </c>
      <c r="C18" s="12" t="s">
        <v>143</v>
      </c>
      <c r="E18" s="17" t="s">
        <v>113</v>
      </c>
      <c r="F18" s="18"/>
      <c r="G18" s="18"/>
      <c r="H18" s="18"/>
      <c r="I18" s="18"/>
      <c r="J18" s="18"/>
      <c r="K18" s="18"/>
      <c r="L18" s="18"/>
    </row>
    <row r="19" spans="1:14" x14ac:dyDescent="0.3">
      <c r="B19" s="17"/>
      <c r="F19" s="21"/>
      <c r="G19" s="20"/>
      <c r="H19" s="20"/>
      <c r="I19" s="22"/>
      <c r="J19" s="21"/>
      <c r="K19" s="21"/>
      <c r="L19" s="21"/>
    </row>
    <row r="20" spans="1:14" x14ac:dyDescent="0.3">
      <c r="B20" s="17" t="s">
        <v>144</v>
      </c>
      <c r="C20" s="12" t="s">
        <v>145</v>
      </c>
      <c r="E20" s="18" t="s">
        <v>67</v>
      </c>
    </row>
    <row r="21" spans="1:14" x14ac:dyDescent="0.3">
      <c r="B21" s="17"/>
      <c r="C21" s="116" t="s">
        <v>159</v>
      </c>
    </row>
    <row r="22" spans="1:14" x14ac:dyDescent="0.3">
      <c r="B22" s="17"/>
      <c r="C22" s="116" t="s">
        <v>161</v>
      </c>
    </row>
    <row r="23" spans="1:14" x14ac:dyDescent="0.3">
      <c r="B23" s="17" t="s">
        <v>146</v>
      </c>
      <c r="C23" s="12" t="s">
        <v>147</v>
      </c>
    </row>
    <row r="24" spans="1:14" ht="31.8" customHeight="1" x14ac:dyDescent="0.3">
      <c r="B24" s="17"/>
      <c r="C24" s="124" t="s">
        <v>160</v>
      </c>
      <c r="D24" s="124"/>
    </row>
    <row r="25" spans="1:14" x14ac:dyDescent="0.3">
      <c r="B25" s="17" t="s">
        <v>148</v>
      </c>
      <c r="C25" s="12" t="s">
        <v>149</v>
      </c>
    </row>
    <row r="26" spans="1:14" x14ac:dyDescent="0.3">
      <c r="B26" s="16"/>
    </row>
    <row r="27" spans="1:14" x14ac:dyDescent="0.3">
      <c r="A27" s="17"/>
      <c r="B27" s="17" t="s">
        <v>157</v>
      </c>
      <c r="C27" s="12" t="s">
        <v>158</v>
      </c>
    </row>
    <row r="28" spans="1:14" x14ac:dyDescent="0.3">
      <c r="A28" s="17"/>
      <c r="B28" s="17"/>
    </row>
    <row r="29" spans="1:14" ht="18.600000000000001" customHeight="1" x14ac:dyDescent="0.3">
      <c r="B29" s="17" t="s">
        <v>151</v>
      </c>
      <c r="C29" s="12" t="s">
        <v>150</v>
      </c>
    </row>
    <row r="30" spans="1:14" x14ac:dyDescent="0.3">
      <c r="C30" s="23" t="s">
        <v>107</v>
      </c>
    </row>
    <row r="31" spans="1:14" x14ac:dyDescent="0.3">
      <c r="C31" s="23" t="s">
        <v>108</v>
      </c>
    </row>
    <row r="32" spans="1:14" x14ac:dyDescent="0.3">
      <c r="C32" s="23" t="s">
        <v>109</v>
      </c>
    </row>
    <row r="33" spans="2:4" ht="28.2" customHeight="1" x14ac:dyDescent="0.3">
      <c r="B33" s="17"/>
      <c r="C33" s="127" t="s">
        <v>162</v>
      </c>
      <c r="D33" s="127"/>
    </row>
    <row r="34" spans="2:4" x14ac:dyDescent="0.3">
      <c r="B34" s="17"/>
    </row>
    <row r="35" spans="2:4" x14ac:dyDescent="0.3">
      <c r="B35" s="17" t="s">
        <v>155</v>
      </c>
      <c r="C35" s="12" t="s">
        <v>152</v>
      </c>
    </row>
    <row r="36" spans="2:4" x14ac:dyDescent="0.3">
      <c r="C36" s="17" t="s">
        <v>110</v>
      </c>
    </row>
    <row r="37" spans="2:4" x14ac:dyDescent="0.3">
      <c r="C37" s="17" t="s">
        <v>111</v>
      </c>
    </row>
    <row r="38" spans="2:4" ht="28.8" customHeight="1" x14ac:dyDescent="0.3">
      <c r="C38" s="125" t="s">
        <v>112</v>
      </c>
      <c r="D38" s="125"/>
    </row>
    <row r="39" spans="2:4" x14ac:dyDescent="0.3">
      <c r="B39" s="17"/>
    </row>
    <row r="40" spans="2:4" x14ac:dyDescent="0.3">
      <c r="B40" s="17" t="s">
        <v>154</v>
      </c>
      <c r="C40" s="12" t="s">
        <v>153</v>
      </c>
    </row>
    <row r="41" spans="2:4" x14ac:dyDescent="0.3">
      <c r="B41" s="17"/>
    </row>
    <row r="42" spans="2:4" x14ac:dyDescent="0.3">
      <c r="B42" s="24" t="s">
        <v>5</v>
      </c>
    </row>
    <row r="43" spans="2:4" x14ac:dyDescent="0.3">
      <c r="B43" s="12" t="s">
        <v>6</v>
      </c>
    </row>
    <row r="44" spans="2:4" x14ac:dyDescent="0.3">
      <c r="B44" s="12" t="s">
        <v>7</v>
      </c>
    </row>
    <row r="46" spans="2:4" x14ac:dyDescent="0.3">
      <c r="B46" s="11" t="s">
        <v>8</v>
      </c>
    </row>
    <row r="47" spans="2:4" ht="31.8" customHeight="1" x14ac:dyDescent="0.3">
      <c r="B47" s="126" t="s">
        <v>186</v>
      </c>
      <c r="C47" s="126"/>
      <c r="D47" s="126"/>
    </row>
    <row r="48" spans="2:4" x14ac:dyDescent="0.3">
      <c r="B48" s="23" t="s">
        <v>185</v>
      </c>
    </row>
    <row r="49" spans="1:4" x14ac:dyDescent="0.3">
      <c r="B49" s="23" t="s">
        <v>9</v>
      </c>
    </row>
    <row r="50" spans="1:4" x14ac:dyDescent="0.3">
      <c r="B50" s="23" t="s">
        <v>93</v>
      </c>
      <c r="C50" s="23"/>
      <c r="D50" s="23"/>
    </row>
    <row r="51" spans="1:4" x14ac:dyDescent="0.3">
      <c r="A51" s="17"/>
    </row>
    <row r="237" spans="6:7" x14ac:dyDescent="0.3">
      <c r="F237" s="79"/>
    </row>
    <row r="238" spans="6:7" x14ac:dyDescent="0.3">
      <c r="F238" s="80"/>
      <c r="G238" s="11"/>
    </row>
    <row r="239" spans="6:7" x14ac:dyDescent="0.3">
      <c r="F239" s="20"/>
      <c r="G239" s="21"/>
    </row>
    <row r="240" spans="6:7" x14ac:dyDescent="0.3">
      <c r="F240" s="20"/>
      <c r="G240" s="21"/>
    </row>
    <row r="241" spans="6:7" x14ac:dyDescent="0.3">
      <c r="F241" s="20"/>
      <c r="G241" s="21"/>
    </row>
    <row r="242" spans="6:7" x14ac:dyDescent="0.3">
      <c r="F242" s="20"/>
      <c r="G242" s="21"/>
    </row>
    <row r="243" spans="6:7" x14ac:dyDescent="0.3">
      <c r="F243" s="20"/>
    </row>
    <row r="244" spans="6:7" x14ac:dyDescent="0.3">
      <c r="F244" s="81"/>
      <c r="G244" s="82"/>
    </row>
    <row r="245" spans="6:7" x14ac:dyDescent="0.3">
      <c r="F245" s="81"/>
      <c r="G245" s="82"/>
    </row>
    <row r="246" spans="6:7" x14ac:dyDescent="0.3">
      <c r="F246" s="42"/>
      <c r="G246" s="83"/>
    </row>
    <row r="247" spans="6:7" x14ac:dyDescent="0.3">
      <c r="F247" s="20"/>
    </row>
    <row r="248" spans="6:7" x14ac:dyDescent="0.3">
      <c r="F248" s="20"/>
      <c r="G248" s="20"/>
    </row>
    <row r="249" spans="6:7" x14ac:dyDescent="0.3">
      <c r="F249" s="20"/>
      <c r="G249" s="20"/>
    </row>
    <row r="250" spans="6:7" x14ac:dyDescent="0.3">
      <c r="F250" s="18"/>
      <c r="G250" s="84"/>
    </row>
    <row r="253" spans="6:7" x14ac:dyDescent="0.3">
      <c r="F253" s="18"/>
      <c r="G253" s="78"/>
    </row>
  </sheetData>
  <mergeCells count="6">
    <mergeCell ref="C9:D9"/>
    <mergeCell ref="C24:D24"/>
    <mergeCell ref="A2:D2"/>
    <mergeCell ref="B47:D47"/>
    <mergeCell ref="C38:D38"/>
    <mergeCell ref="C33:D33"/>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324"/>
  <sheetViews>
    <sheetView showGridLines="0" zoomScaleNormal="100" workbookViewId="0">
      <pane ySplit="3" topLeftCell="A4" activePane="bottomLeft" state="frozen"/>
      <selection pane="bottomLeft" activeCell="B4" sqref="B4"/>
    </sheetView>
  </sheetViews>
  <sheetFormatPr defaultRowHeight="18" customHeight="1" x14ac:dyDescent="0.3"/>
  <cols>
    <col min="1" max="1" width="3.5546875" customWidth="1"/>
    <col min="2" max="2" width="42.21875" customWidth="1"/>
    <col min="3" max="3" width="22.6640625" customWidth="1"/>
    <col min="4" max="4" width="17.77734375" customWidth="1"/>
    <col min="5" max="5" width="16.21875" style="10" customWidth="1"/>
    <col min="6" max="6" width="16.5546875" style="114" customWidth="1"/>
    <col min="7" max="7" width="20.77734375" customWidth="1"/>
    <col min="8" max="8" width="22.6640625" customWidth="1"/>
    <col min="9" max="9" width="42.109375" customWidth="1"/>
    <col min="10" max="10" width="40.44140625" bestFit="1" customWidth="1"/>
    <col min="11" max="11" width="19" customWidth="1"/>
    <col min="12" max="12" width="34.88671875" customWidth="1"/>
    <col min="13" max="13" width="37.5546875" customWidth="1"/>
    <col min="15" max="15" width="74.109375" bestFit="1" customWidth="1"/>
  </cols>
  <sheetData>
    <row r="2" spans="2:17" s="1" customFormat="1" ht="58.95" customHeight="1" x14ac:dyDescent="0.3">
      <c r="B2" s="3" t="s">
        <v>54</v>
      </c>
      <c r="E2" s="8"/>
      <c r="F2" s="112"/>
      <c r="M2" s="3"/>
      <c r="O2" s="2" t="s">
        <v>55</v>
      </c>
      <c r="Q2" s="4"/>
    </row>
    <row r="3" spans="2:17" s="1" customFormat="1" ht="18" customHeight="1" x14ac:dyDescent="0.3">
      <c r="B3" s="87" t="s">
        <v>56</v>
      </c>
      <c r="C3" s="88" t="s">
        <v>57</v>
      </c>
      <c r="D3" s="88" t="s">
        <v>58</v>
      </c>
      <c r="E3" s="89" t="s">
        <v>59</v>
      </c>
      <c r="F3" s="113" t="s">
        <v>60</v>
      </c>
      <c r="G3" s="88" t="s">
        <v>23</v>
      </c>
      <c r="H3" s="88" t="s">
        <v>24</v>
      </c>
      <c r="I3" s="90" t="s">
        <v>130</v>
      </c>
      <c r="J3" s="88" t="s">
        <v>61</v>
      </c>
      <c r="K3" s="88" t="s">
        <v>76</v>
      </c>
      <c r="L3" s="88" t="s">
        <v>84</v>
      </c>
      <c r="M3" s="87" t="s">
        <v>131</v>
      </c>
      <c r="P3" s="4"/>
    </row>
    <row r="4" spans="2:17" s="1" customFormat="1" ht="18" customHeight="1" x14ac:dyDescent="0.3">
      <c r="B4" s="6"/>
      <c r="C4" s="7"/>
      <c r="D4" s="7"/>
      <c r="E4" s="9"/>
      <c r="F4" s="122"/>
      <c r="G4" s="7"/>
      <c r="H4" s="7"/>
      <c r="I4" s="7"/>
      <c r="J4" s="5" t="str">
        <f>IFERROR((Tabel1[[#This Row],[Contracturen per week]]-Tabel1[[#This Row],[Contracturen per week min uren OSV per week]])/Tabel1[[#This Row],[Normuren per week]]," ")</f>
        <v xml:space="preserve"> </v>
      </c>
      <c r="K4" s="62"/>
      <c r="L4" s="62"/>
      <c r="M4" s="6"/>
      <c r="O4" s="12"/>
      <c r="P4" s="4" t="s">
        <v>63</v>
      </c>
    </row>
    <row r="5" spans="2:17" s="1" customFormat="1" ht="18" customHeight="1" x14ac:dyDescent="0.3">
      <c r="B5" s="6"/>
      <c r="C5" s="7"/>
      <c r="D5" s="7"/>
      <c r="E5" s="9"/>
      <c r="F5" s="115"/>
      <c r="G5" s="7"/>
      <c r="H5" s="7"/>
      <c r="I5" s="7"/>
      <c r="J5" s="5" t="str">
        <f>IFERROR((Tabel1[[#This Row],[Contracturen per week]]-Tabel1[[#This Row],[Contracturen per week min uren OSV per week]])/Tabel1[[#This Row],[Normuren per week]]," ")</f>
        <v xml:space="preserve"> </v>
      </c>
      <c r="K5" s="62"/>
      <c r="L5" s="62"/>
      <c r="M5" s="6"/>
      <c r="O5" s="4"/>
    </row>
    <row r="6" spans="2:17" s="1" customFormat="1" ht="18" customHeight="1" x14ac:dyDescent="0.3">
      <c r="B6" s="6"/>
      <c r="C6" s="7"/>
      <c r="D6" s="7"/>
      <c r="E6" s="9"/>
      <c r="F6" s="115"/>
      <c r="G6" s="7"/>
      <c r="H6" s="7"/>
      <c r="I6" s="7"/>
      <c r="J6" s="5" t="str">
        <f>IFERROR((Tabel1[[#This Row],[Contracturen per week]]-Tabel1[[#This Row],[Contracturen per week min uren OSV per week]])/Tabel1[[#This Row],[Normuren per week]]," ")</f>
        <v xml:space="preserve"> </v>
      </c>
      <c r="K6" s="62"/>
      <c r="L6" s="62"/>
      <c r="M6" s="6"/>
      <c r="O6" s="4"/>
    </row>
    <row r="7" spans="2:17" s="1" customFormat="1" ht="18" customHeight="1" x14ac:dyDescent="0.3">
      <c r="B7" s="6"/>
      <c r="C7" s="7"/>
      <c r="D7" s="7"/>
      <c r="E7" s="9"/>
      <c r="F7" s="115"/>
      <c r="G7" s="7"/>
      <c r="H7" s="7"/>
      <c r="I7" s="7"/>
      <c r="J7" s="5" t="str">
        <f>IFERROR((Tabel1[[#This Row],[Contracturen per week]]-Tabel1[[#This Row],[Contracturen per week min uren OSV per week]])/Tabel1[[#This Row],[Normuren per week]]," ")</f>
        <v xml:space="preserve"> </v>
      </c>
      <c r="K7" s="62"/>
      <c r="L7" s="62"/>
      <c r="M7" s="6"/>
      <c r="O7" s="4"/>
    </row>
    <row r="8" spans="2:17" s="1" customFormat="1" ht="18" customHeight="1" x14ac:dyDescent="0.3">
      <c r="B8" s="6"/>
      <c r="C8" s="7"/>
      <c r="D8" s="7"/>
      <c r="E8" s="9"/>
      <c r="F8" s="115"/>
      <c r="G8" s="7"/>
      <c r="H8" s="7"/>
      <c r="I8" s="7"/>
      <c r="J8" s="5" t="str">
        <f>IFERROR((Tabel1[[#This Row],[Contracturen per week]]-Tabel1[[#This Row],[Contracturen per week min uren OSV per week]])/Tabel1[[#This Row],[Normuren per week]]," ")</f>
        <v xml:space="preserve"> </v>
      </c>
      <c r="K8" s="62"/>
      <c r="L8" s="62"/>
      <c r="M8" s="6"/>
      <c r="O8" s="4"/>
    </row>
    <row r="9" spans="2:17" s="1" customFormat="1" ht="18" customHeight="1" x14ac:dyDescent="0.3">
      <c r="B9" s="6"/>
      <c r="C9" s="7"/>
      <c r="D9" s="7"/>
      <c r="E9" s="9"/>
      <c r="F9" s="115"/>
      <c r="G9" s="7"/>
      <c r="H9" s="7"/>
      <c r="I9" s="7"/>
      <c r="J9" s="5" t="str">
        <f>IFERROR((Tabel1[[#This Row],[Contracturen per week]]-Tabel1[[#This Row],[Contracturen per week min uren OSV per week]])/Tabel1[[#This Row],[Normuren per week]]," ")</f>
        <v xml:space="preserve"> </v>
      </c>
      <c r="K9" s="62"/>
      <c r="L9" s="62"/>
      <c r="M9" s="6"/>
      <c r="O9" s="4"/>
    </row>
    <row r="10" spans="2:17" s="1" customFormat="1" ht="18" customHeight="1" x14ac:dyDescent="0.3">
      <c r="B10" s="6"/>
      <c r="C10" s="7"/>
      <c r="D10" s="7"/>
      <c r="E10" s="9"/>
      <c r="F10" s="115"/>
      <c r="G10" s="7"/>
      <c r="H10" s="7"/>
      <c r="I10" s="7"/>
      <c r="J10" s="5" t="str">
        <f>IFERROR((Tabel1[[#This Row],[Contracturen per week]]-Tabel1[[#This Row],[Contracturen per week min uren OSV per week]])/Tabel1[[#This Row],[Normuren per week]]," ")</f>
        <v xml:space="preserve"> </v>
      </c>
      <c r="K10" s="62"/>
      <c r="L10" s="62"/>
      <c r="M10" s="6"/>
      <c r="O10" s="4"/>
    </row>
    <row r="11" spans="2:17" s="1" customFormat="1" ht="18" customHeight="1" x14ac:dyDescent="0.3">
      <c r="B11" s="6"/>
      <c r="C11" s="7"/>
      <c r="D11" s="7"/>
      <c r="E11" s="9"/>
      <c r="F11" s="115"/>
      <c r="G11" s="7"/>
      <c r="H11" s="7"/>
      <c r="I11" s="7"/>
      <c r="J11" s="5" t="str">
        <f>IFERROR((Tabel1[[#This Row],[Contracturen per week]]-Tabel1[[#This Row],[Contracturen per week min uren OSV per week]])/Tabel1[[#This Row],[Normuren per week]]," ")</f>
        <v xml:space="preserve"> </v>
      </c>
      <c r="K11" s="62"/>
      <c r="L11" s="62"/>
      <c r="M11" s="6"/>
      <c r="O11" s="4"/>
    </row>
    <row r="12" spans="2:17" s="1" customFormat="1" ht="18" customHeight="1" x14ac:dyDescent="0.3">
      <c r="B12" s="6"/>
      <c r="C12" s="7"/>
      <c r="D12" s="7"/>
      <c r="E12" s="9"/>
      <c r="F12" s="115"/>
      <c r="G12" s="7"/>
      <c r="H12" s="7"/>
      <c r="I12" s="7"/>
      <c r="J12" s="5" t="str">
        <f>IFERROR((Tabel1[[#This Row],[Contracturen per week]]-Tabel1[[#This Row],[Contracturen per week min uren OSV per week]])/Tabel1[[#This Row],[Normuren per week]]," ")</f>
        <v xml:space="preserve"> </v>
      </c>
      <c r="K12" s="62"/>
      <c r="L12" s="62"/>
      <c r="M12" s="6"/>
      <c r="O12" s="4"/>
    </row>
    <row r="13" spans="2:17" s="1" customFormat="1" ht="18" customHeight="1" x14ac:dyDescent="0.3">
      <c r="B13" s="6"/>
      <c r="C13" s="7"/>
      <c r="D13" s="7"/>
      <c r="E13" s="9"/>
      <c r="F13" s="115"/>
      <c r="G13" s="7"/>
      <c r="H13" s="7"/>
      <c r="I13" s="7"/>
      <c r="J13" s="5" t="str">
        <f>IFERROR((Tabel1[[#This Row],[Contracturen per week]]-Tabel1[[#This Row],[Contracturen per week min uren OSV per week]])/Tabel1[[#This Row],[Normuren per week]]," ")</f>
        <v xml:space="preserve"> </v>
      </c>
      <c r="K13" s="62"/>
      <c r="L13" s="62"/>
      <c r="M13" s="6"/>
      <c r="O13" s="4"/>
    </row>
    <row r="14" spans="2:17" s="1" customFormat="1" ht="18" customHeight="1" x14ac:dyDescent="0.3">
      <c r="B14" s="6"/>
      <c r="C14" s="7"/>
      <c r="D14" s="7"/>
      <c r="E14" s="9"/>
      <c r="F14" s="115"/>
      <c r="G14" s="7"/>
      <c r="H14" s="7"/>
      <c r="I14" s="7"/>
      <c r="J14" s="5" t="str">
        <f>IFERROR((Tabel1[[#This Row],[Contracturen per week]]-Tabel1[[#This Row],[Contracturen per week min uren OSV per week]])/Tabel1[[#This Row],[Normuren per week]]," ")</f>
        <v xml:space="preserve"> </v>
      </c>
      <c r="K14" s="62"/>
      <c r="L14" s="62"/>
      <c r="M14" s="6"/>
      <c r="O14" s="4"/>
    </row>
    <row r="15" spans="2:17" s="1" customFormat="1" ht="18" customHeight="1" x14ac:dyDescent="0.3">
      <c r="B15" s="6"/>
      <c r="C15" s="7"/>
      <c r="D15" s="7"/>
      <c r="E15" s="9"/>
      <c r="F15" s="115"/>
      <c r="G15" s="7"/>
      <c r="H15" s="7"/>
      <c r="I15" s="7"/>
      <c r="J15" s="5" t="str">
        <f>IFERROR((Tabel1[[#This Row],[Contracturen per week]]-Tabel1[[#This Row],[Contracturen per week min uren OSV per week]])/Tabel1[[#This Row],[Normuren per week]]," ")</f>
        <v xml:space="preserve"> </v>
      </c>
      <c r="K15" s="62"/>
      <c r="L15" s="62"/>
      <c r="M15" s="6"/>
      <c r="O15" s="4"/>
    </row>
    <row r="16" spans="2:17" s="1" customFormat="1" ht="18" customHeight="1" x14ac:dyDescent="0.3">
      <c r="B16" s="6"/>
      <c r="C16" s="7"/>
      <c r="D16" s="7"/>
      <c r="E16" s="9"/>
      <c r="F16" s="115"/>
      <c r="G16" s="7"/>
      <c r="H16" s="7"/>
      <c r="I16" s="7"/>
      <c r="J16" s="5" t="str">
        <f>IFERROR((Tabel1[[#This Row],[Contracturen per week]]-Tabel1[[#This Row],[Contracturen per week min uren OSV per week]])/Tabel1[[#This Row],[Normuren per week]]," ")</f>
        <v xml:space="preserve"> </v>
      </c>
      <c r="K16" s="62"/>
      <c r="L16" s="62"/>
      <c r="M16" s="6"/>
      <c r="O16" s="4"/>
    </row>
    <row r="17" spans="2:15" s="1" customFormat="1" ht="18" customHeight="1" x14ac:dyDescent="0.3">
      <c r="B17" s="6"/>
      <c r="C17" s="7"/>
      <c r="D17" s="7"/>
      <c r="E17" s="9"/>
      <c r="F17" s="115"/>
      <c r="G17" s="7"/>
      <c r="H17" s="7"/>
      <c r="I17" s="7"/>
      <c r="J17" s="5" t="str">
        <f>IFERROR((Tabel1[[#This Row],[Contracturen per week]]-Tabel1[[#This Row],[Contracturen per week min uren OSV per week]])/Tabel1[[#This Row],[Normuren per week]]," ")</f>
        <v xml:space="preserve"> </v>
      </c>
      <c r="K17" s="62"/>
      <c r="L17" s="62"/>
      <c r="M17" s="6"/>
      <c r="O17" s="4"/>
    </row>
    <row r="18" spans="2:15" s="1" customFormat="1" ht="18" customHeight="1" x14ac:dyDescent="0.3">
      <c r="B18" s="6"/>
      <c r="C18" s="7"/>
      <c r="D18" s="7"/>
      <c r="E18" s="9"/>
      <c r="F18" s="115"/>
      <c r="G18" s="7"/>
      <c r="H18" s="7"/>
      <c r="I18" s="7"/>
      <c r="J18" s="5" t="str">
        <f>IFERROR((Tabel1[[#This Row],[Contracturen per week]]-Tabel1[[#This Row],[Contracturen per week min uren OSV per week]])/Tabel1[[#This Row],[Normuren per week]]," ")</f>
        <v xml:space="preserve"> </v>
      </c>
      <c r="K18" s="62"/>
      <c r="L18" s="62"/>
      <c r="M18" s="6"/>
      <c r="O18" s="4"/>
    </row>
    <row r="19" spans="2:15" s="1" customFormat="1" ht="18" customHeight="1" x14ac:dyDescent="0.3">
      <c r="B19" s="6"/>
      <c r="C19" s="7"/>
      <c r="D19" s="7"/>
      <c r="E19" s="9"/>
      <c r="F19" s="115"/>
      <c r="G19" s="7"/>
      <c r="H19" s="7"/>
      <c r="I19" s="7"/>
      <c r="J19" s="5" t="str">
        <f>IFERROR((Tabel1[[#This Row],[Contracturen per week]]-Tabel1[[#This Row],[Contracturen per week min uren OSV per week]])/Tabel1[[#This Row],[Normuren per week]]," ")</f>
        <v xml:space="preserve"> </v>
      </c>
      <c r="K19" s="62"/>
      <c r="L19" s="62"/>
      <c r="M19" s="6"/>
      <c r="O19" s="4"/>
    </row>
    <row r="20" spans="2:15" s="1" customFormat="1" ht="18" customHeight="1" x14ac:dyDescent="0.3">
      <c r="B20" s="6"/>
      <c r="C20" s="7"/>
      <c r="D20" s="7"/>
      <c r="E20" s="9"/>
      <c r="F20" s="115"/>
      <c r="G20" s="7"/>
      <c r="H20" s="7"/>
      <c r="I20" s="7"/>
      <c r="J20" s="5" t="str">
        <f>IFERROR((Tabel1[[#This Row],[Contracturen per week]]-Tabel1[[#This Row],[Contracturen per week min uren OSV per week]])/Tabel1[[#This Row],[Normuren per week]]," ")</f>
        <v xml:space="preserve"> </v>
      </c>
      <c r="K20" s="62"/>
      <c r="L20" s="62"/>
      <c r="M20" s="6"/>
      <c r="O20" s="4"/>
    </row>
    <row r="21" spans="2:15" s="1" customFormat="1" ht="18" customHeight="1" x14ac:dyDescent="0.3">
      <c r="B21" s="6"/>
      <c r="C21" s="7"/>
      <c r="D21" s="7"/>
      <c r="E21" s="9"/>
      <c r="F21" s="115"/>
      <c r="G21" s="115"/>
      <c r="H21" s="7"/>
      <c r="I21" s="7"/>
      <c r="J21" s="5" t="str">
        <f>IFERROR((Tabel1[[#This Row],[Contracturen per week]]-Tabel1[[#This Row],[Contracturen per week min uren OSV per week]])/Tabel1[[#This Row],[Normuren per week]]," ")</f>
        <v xml:space="preserve"> </v>
      </c>
      <c r="K21" s="62"/>
      <c r="L21" s="62"/>
      <c r="M21" s="6"/>
      <c r="O21" s="4"/>
    </row>
    <row r="22" spans="2:15" s="1" customFormat="1" ht="18" customHeight="1" x14ac:dyDescent="0.3">
      <c r="B22" s="6"/>
      <c r="C22" s="7"/>
      <c r="D22" s="7"/>
      <c r="E22" s="9"/>
      <c r="F22" s="115"/>
      <c r="G22" s="7"/>
      <c r="H22" s="7"/>
      <c r="I22" s="7"/>
      <c r="J22" s="5" t="str">
        <f>IFERROR((Tabel1[[#This Row],[Contracturen per week]]-Tabel1[[#This Row],[Contracturen per week min uren OSV per week]])/Tabel1[[#This Row],[Normuren per week]]," ")</f>
        <v xml:space="preserve"> </v>
      </c>
      <c r="K22" s="62"/>
      <c r="L22" s="62"/>
      <c r="M22" s="6"/>
      <c r="O22" s="4"/>
    </row>
    <row r="23" spans="2:15" s="1" customFormat="1" ht="18" customHeight="1" x14ac:dyDescent="0.3">
      <c r="B23" s="6"/>
      <c r="C23" s="7"/>
      <c r="D23" s="7"/>
      <c r="E23" s="9"/>
      <c r="F23" s="115"/>
      <c r="G23" s="7"/>
      <c r="H23" s="7"/>
      <c r="I23" s="7"/>
      <c r="J23" s="5" t="str">
        <f>IFERROR((Tabel1[[#This Row],[Contracturen per week]]-Tabel1[[#This Row],[Contracturen per week min uren OSV per week]])/Tabel1[[#This Row],[Normuren per week]]," ")</f>
        <v xml:space="preserve"> </v>
      </c>
      <c r="K23" s="62"/>
      <c r="L23" s="62"/>
      <c r="M23" s="6"/>
      <c r="O23" s="4"/>
    </row>
    <row r="24" spans="2:15" s="1" customFormat="1" ht="18" customHeight="1" x14ac:dyDescent="0.3">
      <c r="B24" s="6"/>
      <c r="C24" s="7"/>
      <c r="D24" s="7"/>
      <c r="E24" s="9"/>
      <c r="F24" s="115"/>
      <c r="G24" s="7"/>
      <c r="H24" s="7"/>
      <c r="I24" s="7"/>
      <c r="J24" s="5" t="str">
        <f>IFERROR((Tabel1[[#This Row],[Contracturen per week]]-Tabel1[[#This Row],[Contracturen per week min uren OSV per week]])/Tabel1[[#This Row],[Normuren per week]]," ")</f>
        <v xml:space="preserve"> </v>
      </c>
      <c r="K24" s="62"/>
      <c r="L24" s="62"/>
      <c r="M24" s="6"/>
      <c r="O24" s="4"/>
    </row>
    <row r="25" spans="2:15" s="1" customFormat="1" ht="18" customHeight="1" x14ac:dyDescent="0.3">
      <c r="B25" s="6"/>
      <c r="C25" s="7"/>
      <c r="D25" s="7"/>
      <c r="E25" s="9"/>
      <c r="F25" s="115"/>
      <c r="G25" s="7"/>
      <c r="H25" s="7"/>
      <c r="I25" s="7"/>
      <c r="J25" s="5" t="str">
        <f>IFERROR((Tabel1[[#This Row],[Contracturen per week]]-Tabel1[[#This Row],[Contracturen per week min uren OSV per week]])/Tabel1[[#This Row],[Normuren per week]]," ")</f>
        <v xml:space="preserve"> </v>
      </c>
      <c r="K25" s="62"/>
      <c r="L25" s="62"/>
      <c r="M25" s="6"/>
      <c r="O25" s="4"/>
    </row>
    <row r="26" spans="2:15" s="1" customFormat="1" ht="18" customHeight="1" x14ac:dyDescent="0.3">
      <c r="B26" s="6"/>
      <c r="C26" s="7"/>
      <c r="D26" s="7"/>
      <c r="E26" s="9"/>
      <c r="F26" s="115"/>
      <c r="G26" s="7"/>
      <c r="H26" s="7"/>
      <c r="I26" s="7"/>
      <c r="J26" s="5" t="str">
        <f>IFERROR((Tabel1[[#This Row],[Contracturen per week]]-Tabel1[[#This Row],[Contracturen per week min uren OSV per week]])/Tabel1[[#This Row],[Normuren per week]]," ")</f>
        <v xml:space="preserve"> </v>
      </c>
      <c r="K26" s="62"/>
      <c r="L26" s="62"/>
      <c r="M26" s="6"/>
      <c r="O26" s="4"/>
    </row>
    <row r="27" spans="2:15" s="1" customFormat="1" ht="18" customHeight="1" x14ac:dyDescent="0.3">
      <c r="B27" s="6"/>
      <c r="C27" s="7"/>
      <c r="D27" s="7"/>
      <c r="E27" s="9"/>
      <c r="F27" s="115"/>
      <c r="G27" s="7"/>
      <c r="H27" s="7"/>
      <c r="I27" s="7"/>
      <c r="J27" s="5" t="str">
        <f>IFERROR((Tabel1[[#This Row],[Contracturen per week]]-Tabel1[[#This Row],[Contracturen per week min uren OSV per week]])/Tabel1[[#This Row],[Normuren per week]]," ")</f>
        <v xml:space="preserve"> </v>
      </c>
      <c r="K27" s="62"/>
      <c r="L27" s="62"/>
      <c r="M27" s="6"/>
      <c r="O27" s="4"/>
    </row>
    <row r="28" spans="2:15" s="1" customFormat="1" ht="18" customHeight="1" x14ac:dyDescent="0.3">
      <c r="B28" s="6"/>
      <c r="C28" s="7"/>
      <c r="D28" s="7"/>
      <c r="E28" s="9"/>
      <c r="F28" s="115"/>
      <c r="G28" s="7"/>
      <c r="H28" s="7"/>
      <c r="I28" s="7"/>
      <c r="J28" s="5" t="str">
        <f>IFERROR((Tabel1[[#This Row],[Contracturen per week]]-Tabel1[[#This Row],[Contracturen per week min uren OSV per week]])/Tabel1[[#This Row],[Normuren per week]]," ")</f>
        <v xml:space="preserve"> </v>
      </c>
      <c r="K28" s="62"/>
      <c r="L28" s="62"/>
      <c r="M28" s="6"/>
      <c r="O28" s="4"/>
    </row>
    <row r="29" spans="2:15" s="1" customFormat="1" ht="18" customHeight="1" x14ac:dyDescent="0.3">
      <c r="B29" s="6"/>
      <c r="C29" s="7"/>
      <c r="D29" s="7"/>
      <c r="E29" s="9"/>
      <c r="F29" s="115"/>
      <c r="G29" s="7"/>
      <c r="H29" s="7"/>
      <c r="I29" s="7"/>
      <c r="J29" s="5" t="str">
        <f>IFERROR((Tabel1[[#This Row],[Contracturen per week]]-Tabel1[[#This Row],[Contracturen per week min uren OSV per week]])/Tabel1[[#This Row],[Normuren per week]]," ")</f>
        <v xml:space="preserve"> </v>
      </c>
      <c r="K29" s="62"/>
      <c r="L29" s="62"/>
      <c r="M29" s="6"/>
      <c r="O29" s="4"/>
    </row>
    <row r="30" spans="2:15" s="1" customFormat="1" ht="18" customHeight="1" x14ac:dyDescent="0.3">
      <c r="B30" s="6"/>
      <c r="C30" s="7"/>
      <c r="D30" s="7"/>
      <c r="E30" s="9"/>
      <c r="F30" s="115"/>
      <c r="G30" s="7"/>
      <c r="H30" s="7"/>
      <c r="I30" s="7"/>
      <c r="J30" s="5" t="str">
        <f>IFERROR((Tabel1[[#This Row],[Contracturen per week]]-Tabel1[[#This Row],[Contracturen per week min uren OSV per week]])/Tabel1[[#This Row],[Normuren per week]]," ")</f>
        <v xml:space="preserve"> </v>
      </c>
      <c r="K30" s="62"/>
      <c r="L30" s="62"/>
      <c r="M30" s="6"/>
      <c r="O30" s="4"/>
    </row>
    <row r="31" spans="2:15" s="1" customFormat="1" ht="18" customHeight="1" x14ac:dyDescent="0.3">
      <c r="B31" s="6"/>
      <c r="C31" s="7"/>
      <c r="D31" s="7"/>
      <c r="E31" s="9"/>
      <c r="F31" s="115"/>
      <c r="G31" s="7"/>
      <c r="H31" s="7"/>
      <c r="I31" s="7"/>
      <c r="J31" s="5" t="str">
        <f>IFERROR((Tabel1[[#This Row],[Contracturen per week]]-Tabel1[[#This Row],[Contracturen per week min uren OSV per week]])/Tabel1[[#This Row],[Normuren per week]]," ")</f>
        <v xml:space="preserve"> </v>
      </c>
      <c r="K31" s="62"/>
      <c r="L31" s="62"/>
      <c r="M31" s="6"/>
      <c r="O31" s="4"/>
    </row>
    <row r="32" spans="2:15" s="1" customFormat="1" ht="18" customHeight="1" x14ac:dyDescent="0.3">
      <c r="B32" s="6"/>
      <c r="C32" s="7"/>
      <c r="D32" s="7"/>
      <c r="E32" s="9"/>
      <c r="F32" s="115"/>
      <c r="G32" s="7"/>
      <c r="H32" s="7"/>
      <c r="I32" s="7"/>
      <c r="J32" s="5" t="str">
        <f>IFERROR((Tabel1[[#This Row],[Contracturen per week]]-Tabel1[[#This Row],[Contracturen per week min uren OSV per week]])/Tabel1[[#This Row],[Normuren per week]]," ")</f>
        <v xml:space="preserve"> </v>
      </c>
      <c r="K32" s="62"/>
      <c r="L32" s="62"/>
      <c r="M32" s="6"/>
      <c r="O32" s="4"/>
    </row>
    <row r="33" spans="2:15" s="1" customFormat="1" ht="18" customHeight="1" x14ac:dyDescent="0.3">
      <c r="B33" s="6"/>
      <c r="C33" s="7"/>
      <c r="D33" s="7"/>
      <c r="E33" s="9"/>
      <c r="F33" s="115"/>
      <c r="G33" s="7"/>
      <c r="H33" s="7"/>
      <c r="I33" s="7"/>
      <c r="J33" s="5" t="str">
        <f>IFERROR((Tabel1[[#This Row],[Contracturen per week]]-Tabel1[[#This Row],[Contracturen per week min uren OSV per week]])/Tabel1[[#This Row],[Normuren per week]]," ")</f>
        <v xml:space="preserve"> </v>
      </c>
      <c r="K33" s="62"/>
      <c r="L33" s="62"/>
      <c r="M33" s="6"/>
      <c r="O33" s="4"/>
    </row>
    <row r="34" spans="2:15" s="1" customFormat="1" ht="18" customHeight="1" x14ac:dyDescent="0.3">
      <c r="B34" s="6"/>
      <c r="C34" s="7"/>
      <c r="D34" s="7"/>
      <c r="E34" s="9"/>
      <c r="F34" s="115"/>
      <c r="G34" s="7"/>
      <c r="H34" s="7"/>
      <c r="I34" s="7"/>
      <c r="J34" s="5" t="str">
        <f>IFERROR((Tabel1[[#This Row],[Contracturen per week]]-Tabel1[[#This Row],[Contracturen per week min uren OSV per week]])/Tabel1[[#This Row],[Normuren per week]]," ")</f>
        <v xml:space="preserve"> </v>
      </c>
      <c r="K34" s="62"/>
      <c r="L34" s="62"/>
      <c r="M34" s="6"/>
      <c r="O34" s="4"/>
    </row>
    <row r="35" spans="2:15" s="1" customFormat="1" ht="18" customHeight="1" x14ac:dyDescent="0.3">
      <c r="B35" s="6"/>
      <c r="C35" s="7"/>
      <c r="D35" s="7"/>
      <c r="E35" s="9"/>
      <c r="F35" s="115"/>
      <c r="G35" s="7"/>
      <c r="H35" s="7"/>
      <c r="I35" s="7"/>
      <c r="J35" s="5" t="str">
        <f>IFERROR((Tabel1[[#This Row],[Contracturen per week]]-Tabel1[[#This Row],[Contracturen per week min uren OSV per week]])/Tabel1[[#This Row],[Normuren per week]]," ")</f>
        <v xml:space="preserve"> </v>
      </c>
      <c r="K35" s="62"/>
      <c r="L35" s="62"/>
      <c r="M35" s="6"/>
      <c r="O35" s="4"/>
    </row>
    <row r="36" spans="2:15" s="1" customFormat="1" ht="18" customHeight="1" x14ac:dyDescent="0.3">
      <c r="B36" s="6"/>
      <c r="C36" s="7"/>
      <c r="D36" s="7"/>
      <c r="E36" s="9"/>
      <c r="F36" s="115"/>
      <c r="G36" s="7"/>
      <c r="H36" s="7"/>
      <c r="I36" s="7"/>
      <c r="J36" s="5" t="str">
        <f>IFERROR((Tabel1[[#This Row],[Contracturen per week]]-Tabel1[[#This Row],[Contracturen per week min uren OSV per week]])/Tabel1[[#This Row],[Normuren per week]]," ")</f>
        <v xml:space="preserve"> </v>
      </c>
      <c r="K36" s="62"/>
      <c r="L36" s="62"/>
      <c r="M36" s="6"/>
      <c r="O36" s="4"/>
    </row>
    <row r="37" spans="2:15" s="1" customFormat="1" ht="18" customHeight="1" x14ac:dyDescent="0.3">
      <c r="B37" s="6"/>
      <c r="C37" s="7"/>
      <c r="D37" s="7"/>
      <c r="E37" s="9"/>
      <c r="F37" s="115"/>
      <c r="G37" s="7"/>
      <c r="H37" s="7"/>
      <c r="I37" s="7"/>
      <c r="J37" s="5" t="str">
        <f>IFERROR((Tabel1[[#This Row],[Contracturen per week]]-Tabel1[[#This Row],[Contracturen per week min uren OSV per week]])/Tabel1[[#This Row],[Normuren per week]]," ")</f>
        <v xml:space="preserve"> </v>
      </c>
      <c r="K37" s="62"/>
      <c r="L37" s="62"/>
      <c r="M37" s="6"/>
      <c r="O37" s="4"/>
    </row>
    <row r="38" spans="2:15" s="1" customFormat="1" ht="18" customHeight="1" x14ac:dyDescent="0.3">
      <c r="B38" s="6"/>
      <c r="C38" s="7"/>
      <c r="D38" s="7"/>
      <c r="E38" s="9"/>
      <c r="F38" s="115"/>
      <c r="G38" s="7"/>
      <c r="H38" s="7"/>
      <c r="I38" s="7"/>
      <c r="J38" s="5" t="str">
        <f>IFERROR((Tabel1[[#This Row],[Contracturen per week]]-Tabel1[[#This Row],[Contracturen per week min uren OSV per week]])/Tabel1[[#This Row],[Normuren per week]]," ")</f>
        <v xml:space="preserve"> </v>
      </c>
      <c r="K38" s="62"/>
      <c r="L38" s="62"/>
      <c r="M38" s="6"/>
      <c r="O38" s="4"/>
    </row>
    <row r="39" spans="2:15" s="1" customFormat="1" ht="18" customHeight="1" x14ac:dyDescent="0.3">
      <c r="B39" s="6"/>
      <c r="C39" s="7"/>
      <c r="D39" s="7"/>
      <c r="E39" s="9"/>
      <c r="F39" s="115"/>
      <c r="G39" s="7"/>
      <c r="H39" s="7"/>
      <c r="I39" s="7"/>
      <c r="J39" s="5" t="str">
        <f>IFERROR((Tabel1[[#This Row],[Contracturen per week]]-Tabel1[[#This Row],[Contracturen per week min uren OSV per week]])/Tabel1[[#This Row],[Normuren per week]]," ")</f>
        <v xml:space="preserve"> </v>
      </c>
      <c r="K39" s="62"/>
      <c r="L39" s="62"/>
      <c r="M39" s="6"/>
      <c r="O39" s="4"/>
    </row>
    <row r="40" spans="2:15" ht="18" customHeight="1" x14ac:dyDescent="0.3">
      <c r="B40" s="6"/>
      <c r="C40" s="7"/>
      <c r="D40" s="7"/>
      <c r="E40" s="9"/>
      <c r="F40" s="115"/>
      <c r="G40" s="7"/>
      <c r="H40" s="7"/>
      <c r="I40" s="7"/>
      <c r="J40" s="5" t="str">
        <f>IFERROR((Tabel1[[#This Row],[Contracturen per week]]-Tabel1[[#This Row],[Contracturen per week min uren OSV per week]])/Tabel1[[#This Row],[Normuren per week]]," ")</f>
        <v xml:space="preserve"> </v>
      </c>
      <c r="K40" s="62"/>
      <c r="L40" s="62"/>
      <c r="M40" s="6"/>
      <c r="O40" s="4"/>
    </row>
    <row r="41" spans="2:15" ht="18" customHeight="1" x14ac:dyDescent="0.3">
      <c r="B41" s="6"/>
      <c r="C41" s="7"/>
      <c r="D41" s="7"/>
      <c r="E41" s="9"/>
      <c r="F41" s="115"/>
      <c r="G41" s="7"/>
      <c r="H41" s="7"/>
      <c r="I41" s="7"/>
      <c r="J41" s="5" t="str">
        <f>IFERROR((Tabel1[[#This Row],[Contracturen per week]]-Tabel1[[#This Row],[Contracturen per week min uren OSV per week]])/Tabel1[[#This Row],[Normuren per week]]," ")</f>
        <v xml:space="preserve"> </v>
      </c>
      <c r="K41" s="62"/>
      <c r="L41" s="62"/>
      <c r="M41" s="6"/>
      <c r="O41" s="4"/>
    </row>
    <row r="42" spans="2:15" ht="18" customHeight="1" x14ac:dyDescent="0.3">
      <c r="B42" s="6"/>
      <c r="C42" s="7"/>
      <c r="D42" s="7"/>
      <c r="E42" s="9"/>
      <c r="F42" s="115"/>
      <c r="G42" s="7"/>
      <c r="H42" s="7"/>
      <c r="I42" s="7"/>
      <c r="J42" s="5" t="str">
        <f>IFERROR((Tabel1[[#This Row],[Contracturen per week]]-Tabel1[[#This Row],[Contracturen per week min uren OSV per week]])/Tabel1[[#This Row],[Normuren per week]]," ")</f>
        <v xml:space="preserve"> </v>
      </c>
      <c r="K42" s="62"/>
      <c r="L42" s="62"/>
      <c r="M42" s="6"/>
      <c r="O42" s="4"/>
    </row>
    <row r="43" spans="2:15" ht="18" customHeight="1" x14ac:dyDescent="0.3">
      <c r="B43" s="6"/>
      <c r="C43" s="7"/>
      <c r="D43" s="7"/>
      <c r="E43" s="9"/>
      <c r="F43" s="115"/>
      <c r="G43" s="7"/>
      <c r="H43" s="7"/>
      <c r="I43" s="7"/>
      <c r="J43" s="5" t="str">
        <f>IFERROR((Tabel1[[#This Row],[Contracturen per week]]-Tabel1[[#This Row],[Contracturen per week min uren OSV per week]])/Tabel1[[#This Row],[Normuren per week]]," ")</f>
        <v xml:space="preserve"> </v>
      </c>
      <c r="K43" s="62"/>
      <c r="L43" s="62"/>
      <c r="M43" s="6"/>
      <c r="O43" s="4"/>
    </row>
    <row r="44" spans="2:15" ht="18" customHeight="1" x14ac:dyDescent="0.3">
      <c r="B44" s="6"/>
      <c r="C44" s="7"/>
      <c r="D44" s="7"/>
      <c r="E44" s="9"/>
      <c r="F44" s="115"/>
      <c r="G44" s="7"/>
      <c r="H44" s="7"/>
      <c r="I44" s="7"/>
      <c r="J44" s="5" t="str">
        <f>IFERROR((Tabel1[[#This Row],[Contracturen per week]]-Tabel1[[#This Row],[Contracturen per week min uren OSV per week]])/Tabel1[[#This Row],[Normuren per week]]," ")</f>
        <v xml:space="preserve"> </v>
      </c>
      <c r="K44" s="62"/>
      <c r="L44" s="62"/>
      <c r="M44" s="6"/>
      <c r="O44" s="4"/>
    </row>
    <row r="45" spans="2:15" ht="18" customHeight="1" x14ac:dyDescent="0.3">
      <c r="B45" s="6"/>
      <c r="C45" s="7"/>
      <c r="D45" s="7"/>
      <c r="E45" s="9"/>
      <c r="F45" s="115"/>
      <c r="G45" s="7"/>
      <c r="H45" s="7"/>
      <c r="I45" s="7"/>
      <c r="J45" s="5" t="str">
        <f>IFERROR((Tabel1[[#This Row],[Contracturen per week]]-Tabel1[[#This Row],[Contracturen per week min uren OSV per week]])/Tabel1[[#This Row],[Normuren per week]]," ")</f>
        <v xml:space="preserve"> </v>
      </c>
      <c r="K45" s="62"/>
      <c r="L45" s="62"/>
      <c r="M45" s="6"/>
      <c r="O45" s="4"/>
    </row>
    <row r="46" spans="2:15" ht="18" customHeight="1" x14ac:dyDescent="0.3">
      <c r="B46" s="6"/>
      <c r="C46" s="7"/>
      <c r="D46" s="7"/>
      <c r="E46" s="9"/>
      <c r="F46" s="115"/>
      <c r="G46" s="7"/>
      <c r="H46" s="7"/>
      <c r="I46" s="7"/>
      <c r="J46" s="5" t="str">
        <f>IFERROR((Tabel1[[#This Row],[Contracturen per week]]-Tabel1[[#This Row],[Contracturen per week min uren OSV per week]])/Tabel1[[#This Row],[Normuren per week]]," ")</f>
        <v xml:space="preserve"> </v>
      </c>
      <c r="K46" s="62"/>
      <c r="L46" s="62"/>
      <c r="M46" s="6"/>
      <c r="O46" s="4"/>
    </row>
    <row r="47" spans="2:15" ht="18" customHeight="1" x14ac:dyDescent="0.3">
      <c r="B47" s="6"/>
      <c r="C47" s="7"/>
      <c r="D47" s="7"/>
      <c r="E47" s="9"/>
      <c r="F47" s="115"/>
      <c r="G47" s="7"/>
      <c r="H47" s="7"/>
      <c r="I47" s="7"/>
      <c r="J47" s="5" t="str">
        <f>IFERROR((Tabel1[[#This Row],[Contracturen per week]]-Tabel1[[#This Row],[Contracturen per week min uren OSV per week]])/Tabel1[[#This Row],[Normuren per week]]," ")</f>
        <v xml:space="preserve"> </v>
      </c>
      <c r="K47" s="62"/>
      <c r="L47" s="62"/>
      <c r="M47" s="6"/>
      <c r="O47" s="4"/>
    </row>
    <row r="48" spans="2:15" ht="18" customHeight="1" x14ac:dyDescent="0.3">
      <c r="B48" s="6"/>
      <c r="C48" s="7"/>
      <c r="D48" s="7"/>
      <c r="E48" s="9"/>
      <c r="F48" s="115"/>
      <c r="G48" s="7"/>
      <c r="H48" s="7"/>
      <c r="I48" s="7"/>
      <c r="J48" s="5" t="str">
        <f>IFERROR((Tabel1[[#This Row],[Contracturen per week]]-Tabel1[[#This Row],[Contracturen per week min uren OSV per week]])/Tabel1[[#This Row],[Normuren per week]]," ")</f>
        <v xml:space="preserve"> </v>
      </c>
      <c r="K48" s="62"/>
      <c r="L48" s="62"/>
      <c r="M48" s="6"/>
      <c r="O48" s="4"/>
    </row>
    <row r="49" spans="2:15" ht="18" customHeight="1" x14ac:dyDescent="0.3">
      <c r="B49" s="6"/>
      <c r="C49" s="7"/>
      <c r="D49" s="7"/>
      <c r="E49" s="9"/>
      <c r="F49" s="115"/>
      <c r="G49" s="7"/>
      <c r="H49" s="7"/>
      <c r="I49" s="7"/>
      <c r="J49" s="5" t="str">
        <f>IFERROR((Tabel1[[#This Row],[Contracturen per week]]-Tabel1[[#This Row],[Contracturen per week min uren OSV per week]])/Tabel1[[#This Row],[Normuren per week]]," ")</f>
        <v xml:space="preserve"> </v>
      </c>
      <c r="K49" s="62"/>
      <c r="L49" s="62"/>
      <c r="M49" s="6"/>
      <c r="O49" s="4"/>
    </row>
    <row r="50" spans="2:15" ht="18" customHeight="1" x14ac:dyDescent="0.3">
      <c r="B50" s="6"/>
      <c r="C50" s="7"/>
      <c r="D50" s="7"/>
      <c r="E50" s="9"/>
      <c r="F50" s="115"/>
      <c r="G50" s="7"/>
      <c r="H50" s="7"/>
      <c r="I50" s="7"/>
      <c r="J50" s="5" t="str">
        <f>IFERROR((Tabel1[[#This Row],[Contracturen per week]]-Tabel1[[#This Row],[Contracturen per week min uren OSV per week]])/Tabel1[[#This Row],[Normuren per week]]," ")</f>
        <v xml:space="preserve"> </v>
      </c>
      <c r="K50" s="62"/>
      <c r="L50" s="62"/>
      <c r="M50" s="6"/>
      <c r="O50" s="4"/>
    </row>
    <row r="51" spans="2:15" ht="18" customHeight="1" x14ac:dyDescent="0.3">
      <c r="B51" s="6"/>
      <c r="C51" s="7"/>
      <c r="D51" s="7"/>
      <c r="E51" s="9"/>
      <c r="F51" s="115"/>
      <c r="G51" s="7"/>
      <c r="H51" s="7"/>
      <c r="I51" s="7"/>
      <c r="J51" s="5" t="str">
        <f>IFERROR((Tabel1[[#This Row],[Contracturen per week]]-Tabel1[[#This Row],[Contracturen per week min uren OSV per week]])/Tabel1[[#This Row],[Normuren per week]]," ")</f>
        <v xml:space="preserve"> </v>
      </c>
      <c r="K51" s="62"/>
      <c r="L51" s="62"/>
      <c r="M51" s="6"/>
      <c r="O51" s="4"/>
    </row>
    <row r="52" spans="2:15" ht="18" customHeight="1" x14ac:dyDescent="0.3">
      <c r="B52" s="6"/>
      <c r="C52" s="7"/>
      <c r="D52" s="7"/>
      <c r="E52" s="9"/>
      <c r="F52" s="115"/>
      <c r="G52" s="7"/>
      <c r="H52" s="7"/>
      <c r="I52" s="7"/>
      <c r="J52" s="5" t="str">
        <f>IFERROR((Tabel1[[#This Row],[Contracturen per week]]-Tabel1[[#This Row],[Contracturen per week min uren OSV per week]])/Tabel1[[#This Row],[Normuren per week]]," ")</f>
        <v xml:space="preserve"> </v>
      </c>
      <c r="K52" s="62"/>
      <c r="L52" s="62"/>
      <c r="M52" s="6"/>
      <c r="O52" s="4"/>
    </row>
    <row r="53" spans="2:15" ht="18" customHeight="1" x14ac:dyDescent="0.3">
      <c r="B53" s="6"/>
      <c r="C53" s="7"/>
      <c r="D53" s="7"/>
      <c r="E53" s="9"/>
      <c r="F53" s="115"/>
      <c r="G53" s="7"/>
      <c r="H53" s="7"/>
      <c r="I53" s="7"/>
      <c r="J53" s="5" t="str">
        <f>IFERROR((Tabel1[[#This Row],[Contracturen per week]]-Tabel1[[#This Row],[Contracturen per week min uren OSV per week]])/Tabel1[[#This Row],[Normuren per week]]," ")</f>
        <v xml:space="preserve"> </v>
      </c>
      <c r="K53" s="62"/>
      <c r="L53" s="62"/>
      <c r="M53" s="6"/>
      <c r="O53" s="4"/>
    </row>
    <row r="54" spans="2:15" ht="18" customHeight="1" x14ac:dyDescent="0.3">
      <c r="B54" s="6"/>
      <c r="C54" s="7"/>
      <c r="D54" s="7"/>
      <c r="E54" s="9"/>
      <c r="F54" s="115"/>
      <c r="G54" s="7"/>
      <c r="H54" s="7"/>
      <c r="I54" s="7"/>
      <c r="J54" s="5" t="str">
        <f>IFERROR((Tabel1[[#This Row],[Contracturen per week]]-Tabel1[[#This Row],[Contracturen per week min uren OSV per week]])/Tabel1[[#This Row],[Normuren per week]]," ")</f>
        <v xml:space="preserve"> </v>
      </c>
      <c r="K54" s="62"/>
      <c r="L54" s="62"/>
      <c r="M54" s="6"/>
      <c r="O54" s="4"/>
    </row>
    <row r="55" spans="2:15" ht="18" customHeight="1" x14ac:dyDescent="0.3">
      <c r="B55" s="6"/>
      <c r="C55" s="7"/>
      <c r="D55" s="7"/>
      <c r="E55" s="9"/>
      <c r="F55" s="115"/>
      <c r="G55" s="7"/>
      <c r="H55" s="7"/>
      <c r="I55" s="7"/>
      <c r="J55" s="5" t="str">
        <f>IFERROR((Tabel1[[#This Row],[Contracturen per week]]-Tabel1[[#This Row],[Contracturen per week min uren OSV per week]])/Tabel1[[#This Row],[Normuren per week]]," ")</f>
        <v xml:space="preserve"> </v>
      </c>
      <c r="K55" s="62"/>
      <c r="L55" s="62"/>
      <c r="M55" s="6"/>
      <c r="O55" s="4"/>
    </row>
    <row r="56" spans="2:15" ht="18" customHeight="1" x14ac:dyDescent="0.3">
      <c r="B56" s="6"/>
      <c r="C56" s="7"/>
      <c r="D56" s="7"/>
      <c r="E56" s="9"/>
      <c r="F56" s="115"/>
      <c r="G56" s="7"/>
      <c r="H56" s="7"/>
      <c r="I56" s="7"/>
      <c r="J56" s="5" t="str">
        <f>IFERROR((Tabel1[[#This Row],[Contracturen per week]]-Tabel1[[#This Row],[Contracturen per week min uren OSV per week]])/Tabel1[[#This Row],[Normuren per week]]," ")</f>
        <v xml:space="preserve"> </v>
      </c>
      <c r="K56" s="62"/>
      <c r="L56" s="62"/>
      <c r="M56" s="6"/>
      <c r="O56" s="4"/>
    </row>
    <row r="57" spans="2:15" ht="18" customHeight="1" x14ac:dyDescent="0.3">
      <c r="B57" s="6"/>
      <c r="C57" s="7"/>
      <c r="D57" s="7"/>
      <c r="E57" s="9"/>
      <c r="F57" s="115"/>
      <c r="G57" s="7"/>
      <c r="H57" s="7"/>
      <c r="I57" s="7"/>
      <c r="J57" s="5" t="str">
        <f>IFERROR((Tabel1[[#This Row],[Contracturen per week]]-Tabel1[[#This Row],[Contracturen per week min uren OSV per week]])/Tabel1[[#This Row],[Normuren per week]]," ")</f>
        <v xml:space="preserve"> </v>
      </c>
      <c r="K57" s="62"/>
      <c r="L57" s="62"/>
      <c r="M57" s="6"/>
      <c r="O57" s="4"/>
    </row>
    <row r="58" spans="2:15" ht="18" customHeight="1" x14ac:dyDescent="0.3">
      <c r="B58" s="6"/>
      <c r="C58" s="7"/>
      <c r="D58" s="7"/>
      <c r="E58" s="9"/>
      <c r="F58" s="115"/>
      <c r="G58" s="7"/>
      <c r="H58" s="7"/>
      <c r="I58" s="7"/>
      <c r="J58" s="5" t="str">
        <f>IFERROR((Tabel1[[#This Row],[Contracturen per week]]-Tabel1[[#This Row],[Contracturen per week min uren OSV per week]])/Tabel1[[#This Row],[Normuren per week]]," ")</f>
        <v xml:space="preserve"> </v>
      </c>
      <c r="K58" s="62"/>
      <c r="L58" s="62"/>
      <c r="M58" s="6"/>
      <c r="O58" s="4"/>
    </row>
    <row r="59" spans="2:15" ht="18" customHeight="1" x14ac:dyDescent="0.3">
      <c r="B59" s="6"/>
      <c r="C59" s="7"/>
      <c r="D59" s="7"/>
      <c r="E59" s="9"/>
      <c r="F59" s="115"/>
      <c r="G59" s="7"/>
      <c r="H59" s="7"/>
      <c r="I59" s="7"/>
      <c r="J59" s="5" t="str">
        <f>IFERROR((Tabel1[[#This Row],[Contracturen per week]]-Tabel1[[#This Row],[Contracturen per week min uren OSV per week]])/Tabel1[[#This Row],[Normuren per week]]," ")</f>
        <v xml:space="preserve"> </v>
      </c>
      <c r="K59" s="62"/>
      <c r="L59" s="62"/>
      <c r="M59" s="6"/>
      <c r="O59" s="4"/>
    </row>
    <row r="60" spans="2:15" ht="18" customHeight="1" x14ac:dyDescent="0.3">
      <c r="B60" s="6"/>
      <c r="C60" s="7"/>
      <c r="D60" s="7"/>
      <c r="E60" s="9"/>
      <c r="F60" s="115"/>
      <c r="G60" s="7"/>
      <c r="H60" s="7"/>
      <c r="I60" s="7"/>
      <c r="J60" s="5" t="str">
        <f>IFERROR((Tabel1[[#This Row],[Contracturen per week]]-Tabel1[[#This Row],[Contracturen per week min uren OSV per week]])/Tabel1[[#This Row],[Normuren per week]]," ")</f>
        <v xml:space="preserve"> </v>
      </c>
      <c r="K60" s="62"/>
      <c r="L60" s="62"/>
      <c r="M60" s="6"/>
      <c r="O60" s="4"/>
    </row>
    <row r="61" spans="2:15" ht="18" customHeight="1" x14ac:dyDescent="0.3">
      <c r="B61" s="6"/>
      <c r="C61" s="7"/>
      <c r="D61" s="7"/>
      <c r="E61" s="9"/>
      <c r="F61" s="115"/>
      <c r="G61" s="7"/>
      <c r="H61" s="7"/>
      <c r="I61" s="7"/>
      <c r="J61" s="5" t="str">
        <f>IFERROR((Tabel1[[#This Row],[Contracturen per week]]-Tabel1[[#This Row],[Contracturen per week min uren OSV per week]])/Tabel1[[#This Row],[Normuren per week]]," ")</f>
        <v xml:space="preserve"> </v>
      </c>
      <c r="K61" s="62"/>
      <c r="L61" s="62"/>
      <c r="M61" s="6"/>
      <c r="O61" s="4"/>
    </row>
    <row r="62" spans="2:15" ht="18" customHeight="1" x14ac:dyDescent="0.3">
      <c r="B62" s="6"/>
      <c r="C62" s="7"/>
      <c r="D62" s="7"/>
      <c r="E62" s="9"/>
      <c r="F62" s="115"/>
      <c r="G62" s="7"/>
      <c r="H62" s="7"/>
      <c r="I62" s="7"/>
      <c r="J62" s="5" t="str">
        <f>IFERROR((Tabel1[[#This Row],[Contracturen per week]]-Tabel1[[#This Row],[Contracturen per week min uren OSV per week]])/Tabel1[[#This Row],[Normuren per week]]," ")</f>
        <v xml:space="preserve"> </v>
      </c>
      <c r="K62" s="62"/>
      <c r="L62" s="62"/>
      <c r="M62" s="6"/>
      <c r="O62" s="4"/>
    </row>
    <row r="63" spans="2:15" ht="18" customHeight="1" x14ac:dyDescent="0.3">
      <c r="B63" s="6"/>
      <c r="C63" s="7"/>
      <c r="D63" s="7"/>
      <c r="E63" s="9"/>
      <c r="F63" s="115"/>
      <c r="G63" s="7"/>
      <c r="H63" s="7"/>
      <c r="I63" s="7"/>
      <c r="J63" s="5" t="str">
        <f>IFERROR((Tabel1[[#This Row],[Contracturen per week]]-Tabel1[[#This Row],[Contracturen per week min uren OSV per week]])/Tabel1[[#This Row],[Normuren per week]]," ")</f>
        <v xml:space="preserve"> </v>
      </c>
      <c r="K63" s="62"/>
      <c r="L63" s="62"/>
      <c r="M63" s="6"/>
      <c r="O63" s="4"/>
    </row>
    <row r="64" spans="2:15" ht="18" customHeight="1" x14ac:dyDescent="0.3">
      <c r="B64" s="6"/>
      <c r="C64" s="7"/>
      <c r="D64" s="7"/>
      <c r="E64" s="9"/>
      <c r="F64" s="115"/>
      <c r="G64" s="7"/>
      <c r="H64" s="7"/>
      <c r="I64" s="7"/>
      <c r="J64" s="5" t="str">
        <f>IFERROR((Tabel1[[#This Row],[Contracturen per week]]-Tabel1[[#This Row],[Contracturen per week min uren OSV per week]])/Tabel1[[#This Row],[Normuren per week]]," ")</f>
        <v xml:space="preserve"> </v>
      </c>
      <c r="K64" s="62"/>
      <c r="L64" s="62"/>
      <c r="M64" s="6"/>
      <c r="O64" s="4"/>
    </row>
    <row r="65" spans="2:15" ht="18" customHeight="1" x14ac:dyDescent="0.3">
      <c r="B65" s="6"/>
      <c r="C65" s="7"/>
      <c r="D65" s="7"/>
      <c r="E65" s="9"/>
      <c r="F65" s="115"/>
      <c r="G65" s="7"/>
      <c r="H65" s="7"/>
      <c r="I65" s="7"/>
      <c r="J65" s="5" t="str">
        <f>IFERROR((Tabel1[[#This Row],[Contracturen per week]]-Tabel1[[#This Row],[Contracturen per week min uren OSV per week]])/Tabel1[[#This Row],[Normuren per week]]," ")</f>
        <v xml:space="preserve"> </v>
      </c>
      <c r="K65" s="62"/>
      <c r="L65" s="62"/>
      <c r="M65" s="6"/>
      <c r="O65" s="4"/>
    </row>
    <row r="66" spans="2:15" ht="18" customHeight="1" x14ac:dyDescent="0.3">
      <c r="B66" s="6"/>
      <c r="C66" s="7"/>
      <c r="D66" s="7"/>
      <c r="E66" s="9"/>
      <c r="F66" s="115"/>
      <c r="G66" s="7"/>
      <c r="H66" s="7"/>
      <c r="I66" s="7"/>
      <c r="J66" s="5" t="str">
        <f>IFERROR((Tabel1[[#This Row],[Contracturen per week]]-Tabel1[[#This Row],[Contracturen per week min uren OSV per week]])/Tabel1[[#This Row],[Normuren per week]]," ")</f>
        <v xml:space="preserve"> </v>
      </c>
      <c r="K66" s="62"/>
      <c r="L66" s="62"/>
      <c r="M66" s="6"/>
      <c r="O66" s="4"/>
    </row>
    <row r="67" spans="2:15" ht="18" customHeight="1" x14ac:dyDescent="0.3">
      <c r="B67" s="6"/>
      <c r="C67" s="7"/>
      <c r="D67" s="7"/>
      <c r="E67" s="9"/>
      <c r="F67" s="115"/>
      <c r="G67" s="7"/>
      <c r="H67" s="7"/>
      <c r="I67" s="7"/>
      <c r="J67" s="5" t="str">
        <f>IFERROR((Tabel1[[#This Row],[Contracturen per week]]-Tabel1[[#This Row],[Contracturen per week min uren OSV per week]])/Tabel1[[#This Row],[Normuren per week]]," ")</f>
        <v xml:space="preserve"> </v>
      </c>
      <c r="K67" s="62"/>
      <c r="L67" s="62"/>
      <c r="M67" s="6"/>
      <c r="O67" s="4"/>
    </row>
    <row r="68" spans="2:15" ht="18" customHeight="1" x14ac:dyDescent="0.3">
      <c r="B68" s="6"/>
      <c r="C68" s="7"/>
      <c r="D68" s="7"/>
      <c r="E68" s="9"/>
      <c r="F68" s="115"/>
      <c r="G68" s="7"/>
      <c r="H68" s="7"/>
      <c r="I68" s="7"/>
      <c r="J68" s="5" t="str">
        <f>IFERROR((Tabel1[[#This Row],[Contracturen per week]]-Tabel1[[#This Row],[Contracturen per week min uren OSV per week]])/Tabel1[[#This Row],[Normuren per week]]," ")</f>
        <v xml:space="preserve"> </v>
      </c>
      <c r="K68" s="62"/>
      <c r="L68" s="62"/>
      <c r="M68" s="6"/>
      <c r="O68" s="4"/>
    </row>
    <row r="69" spans="2:15" ht="18" customHeight="1" x14ac:dyDescent="0.3">
      <c r="B69" s="6"/>
      <c r="C69" s="7"/>
      <c r="D69" s="7"/>
      <c r="E69" s="9"/>
      <c r="F69" s="115"/>
      <c r="G69" s="7"/>
      <c r="H69" s="7"/>
      <c r="I69" s="7"/>
      <c r="J69" s="5" t="str">
        <f>IFERROR((Tabel1[[#This Row],[Contracturen per week]]-Tabel1[[#This Row],[Contracturen per week min uren OSV per week]])/Tabel1[[#This Row],[Normuren per week]]," ")</f>
        <v xml:space="preserve"> </v>
      </c>
      <c r="K69" s="62"/>
      <c r="L69" s="62"/>
      <c r="M69" s="6"/>
      <c r="O69" s="4"/>
    </row>
    <row r="70" spans="2:15" ht="18" customHeight="1" x14ac:dyDescent="0.3">
      <c r="B70" s="6"/>
      <c r="C70" s="7"/>
      <c r="D70" s="7"/>
      <c r="E70" s="9"/>
      <c r="F70" s="115"/>
      <c r="G70" s="7"/>
      <c r="H70" s="7"/>
      <c r="I70" s="7"/>
      <c r="J70" s="5" t="str">
        <f>IFERROR((Tabel1[[#This Row],[Contracturen per week]]-Tabel1[[#This Row],[Contracturen per week min uren OSV per week]])/Tabel1[[#This Row],[Normuren per week]]," ")</f>
        <v xml:space="preserve"> </v>
      </c>
      <c r="K70" s="62"/>
      <c r="L70" s="62"/>
      <c r="M70" s="6"/>
      <c r="O70" s="4"/>
    </row>
    <row r="71" spans="2:15" ht="18" customHeight="1" x14ac:dyDescent="0.3">
      <c r="B71" s="6"/>
      <c r="C71" s="7"/>
      <c r="D71" s="7"/>
      <c r="E71" s="9"/>
      <c r="F71" s="115"/>
      <c r="G71" s="7"/>
      <c r="H71" s="7"/>
      <c r="I71" s="7"/>
      <c r="J71" s="5" t="str">
        <f>IFERROR((Tabel1[[#This Row],[Contracturen per week]]-Tabel1[[#This Row],[Contracturen per week min uren OSV per week]])/Tabel1[[#This Row],[Normuren per week]]," ")</f>
        <v xml:space="preserve"> </v>
      </c>
      <c r="K71" s="62"/>
      <c r="L71" s="62"/>
      <c r="M71" s="6"/>
      <c r="O71" s="4"/>
    </row>
    <row r="72" spans="2:15" ht="18" customHeight="1" x14ac:dyDescent="0.3">
      <c r="B72" s="6"/>
      <c r="C72" s="7"/>
      <c r="D72" s="7"/>
      <c r="E72" s="9"/>
      <c r="F72" s="115"/>
      <c r="G72" s="7"/>
      <c r="H72" s="7"/>
      <c r="I72" s="7"/>
      <c r="J72" s="5" t="str">
        <f>IFERROR((Tabel1[[#This Row],[Contracturen per week]]-Tabel1[[#This Row],[Contracturen per week min uren OSV per week]])/Tabel1[[#This Row],[Normuren per week]]," ")</f>
        <v xml:space="preserve"> </v>
      </c>
      <c r="K72" s="62"/>
      <c r="L72" s="62"/>
      <c r="M72" s="6"/>
      <c r="O72" s="4"/>
    </row>
    <row r="73" spans="2:15" ht="18" customHeight="1" x14ac:dyDescent="0.3">
      <c r="B73" s="6"/>
      <c r="C73" s="7"/>
      <c r="D73" s="7"/>
      <c r="E73" s="9"/>
      <c r="F73" s="115"/>
      <c r="G73" s="7"/>
      <c r="H73" s="7"/>
      <c r="I73" s="7"/>
      <c r="J73" s="5" t="str">
        <f>IFERROR((Tabel1[[#This Row],[Contracturen per week]]-Tabel1[[#This Row],[Contracturen per week min uren OSV per week]])/Tabel1[[#This Row],[Normuren per week]]," ")</f>
        <v xml:space="preserve"> </v>
      </c>
      <c r="K73" s="62"/>
      <c r="L73" s="62"/>
      <c r="M73" s="6"/>
      <c r="O73" s="4"/>
    </row>
    <row r="74" spans="2:15" ht="18" customHeight="1" x14ac:dyDescent="0.3">
      <c r="B74" s="6"/>
      <c r="C74" s="7"/>
      <c r="D74" s="7"/>
      <c r="E74" s="9"/>
      <c r="F74" s="115"/>
      <c r="G74" s="7"/>
      <c r="H74" s="7"/>
      <c r="I74" s="7"/>
      <c r="J74" s="5" t="str">
        <f>IFERROR((Tabel1[[#This Row],[Contracturen per week]]-Tabel1[[#This Row],[Contracturen per week min uren OSV per week]])/Tabel1[[#This Row],[Normuren per week]]," ")</f>
        <v xml:space="preserve"> </v>
      </c>
      <c r="K74" s="62"/>
      <c r="L74" s="62"/>
      <c r="M74" s="6"/>
      <c r="O74" s="4"/>
    </row>
    <row r="75" spans="2:15" ht="18" customHeight="1" x14ac:dyDescent="0.3">
      <c r="B75" s="6"/>
      <c r="C75" s="7"/>
      <c r="D75" s="7"/>
      <c r="E75" s="9"/>
      <c r="F75" s="115"/>
      <c r="G75" s="7"/>
      <c r="H75" s="7"/>
      <c r="I75" s="7"/>
      <c r="J75" s="5" t="str">
        <f>IFERROR((Tabel1[[#This Row],[Contracturen per week]]-Tabel1[[#This Row],[Contracturen per week min uren OSV per week]])/Tabel1[[#This Row],[Normuren per week]]," ")</f>
        <v xml:space="preserve"> </v>
      </c>
      <c r="K75" s="62"/>
      <c r="L75" s="62"/>
      <c r="M75" s="6"/>
      <c r="O75" s="4"/>
    </row>
    <row r="76" spans="2:15" ht="18" customHeight="1" x14ac:dyDescent="0.3">
      <c r="B76" s="6"/>
      <c r="C76" s="7"/>
      <c r="D76" s="7"/>
      <c r="E76" s="9"/>
      <c r="F76" s="115"/>
      <c r="G76" s="7"/>
      <c r="H76" s="7"/>
      <c r="I76" s="7"/>
      <c r="J76" s="5" t="str">
        <f>IFERROR((Tabel1[[#This Row],[Contracturen per week]]-Tabel1[[#This Row],[Contracturen per week min uren OSV per week]])/Tabel1[[#This Row],[Normuren per week]]," ")</f>
        <v xml:space="preserve"> </v>
      </c>
      <c r="K76" s="62"/>
      <c r="L76" s="62"/>
      <c r="M76" s="6"/>
      <c r="O76" s="4"/>
    </row>
    <row r="77" spans="2:15" ht="18" customHeight="1" x14ac:dyDescent="0.3">
      <c r="B77" s="6"/>
      <c r="C77" s="7"/>
      <c r="D77" s="7"/>
      <c r="E77" s="9"/>
      <c r="F77" s="115"/>
      <c r="G77" s="7"/>
      <c r="H77" s="7"/>
      <c r="I77" s="7"/>
      <c r="J77" s="5" t="str">
        <f>IFERROR((Tabel1[[#This Row],[Contracturen per week]]-Tabel1[[#This Row],[Contracturen per week min uren OSV per week]])/Tabel1[[#This Row],[Normuren per week]]," ")</f>
        <v xml:space="preserve"> </v>
      </c>
      <c r="K77" s="62"/>
      <c r="L77" s="62"/>
      <c r="M77" s="6"/>
      <c r="O77" s="4"/>
    </row>
    <row r="78" spans="2:15" ht="18" customHeight="1" x14ac:dyDescent="0.3">
      <c r="B78" s="6"/>
      <c r="C78" s="7"/>
      <c r="D78" s="7"/>
      <c r="E78" s="9"/>
      <c r="F78" s="115"/>
      <c r="G78" s="7"/>
      <c r="H78" s="7"/>
      <c r="I78" s="7"/>
      <c r="J78" s="5" t="str">
        <f>IFERROR((Tabel1[[#This Row],[Contracturen per week]]-Tabel1[[#This Row],[Contracturen per week min uren OSV per week]])/Tabel1[[#This Row],[Normuren per week]]," ")</f>
        <v xml:space="preserve"> </v>
      </c>
      <c r="K78" s="62"/>
      <c r="L78" s="62"/>
      <c r="M78" s="6"/>
      <c r="O78" s="4"/>
    </row>
    <row r="79" spans="2:15" ht="18" customHeight="1" x14ac:dyDescent="0.3">
      <c r="B79" s="6"/>
      <c r="C79" s="7"/>
      <c r="D79" s="7"/>
      <c r="E79" s="9"/>
      <c r="F79" s="115"/>
      <c r="G79" s="7"/>
      <c r="H79" s="7"/>
      <c r="I79" s="7"/>
      <c r="J79" s="5" t="str">
        <f>IFERROR((Tabel1[[#This Row],[Contracturen per week]]-Tabel1[[#This Row],[Contracturen per week min uren OSV per week]])/Tabel1[[#This Row],[Normuren per week]]," ")</f>
        <v xml:space="preserve"> </v>
      </c>
      <c r="K79" s="62"/>
      <c r="L79" s="62"/>
      <c r="M79" s="6"/>
      <c r="O79" s="4"/>
    </row>
    <row r="80" spans="2:15" ht="18" customHeight="1" x14ac:dyDescent="0.3">
      <c r="B80" s="6"/>
      <c r="C80" s="7"/>
      <c r="D80" s="7"/>
      <c r="E80" s="9"/>
      <c r="F80" s="115"/>
      <c r="G80" s="7"/>
      <c r="H80" s="7"/>
      <c r="I80" s="7"/>
      <c r="J80" s="5" t="str">
        <f>IFERROR((Tabel1[[#This Row],[Contracturen per week]]-Tabel1[[#This Row],[Contracturen per week min uren OSV per week]])/Tabel1[[#This Row],[Normuren per week]]," ")</f>
        <v xml:space="preserve"> </v>
      </c>
      <c r="K80" s="62"/>
      <c r="L80" s="62"/>
      <c r="M80" s="6"/>
      <c r="O80" s="4"/>
    </row>
    <row r="81" spans="2:15" ht="18" customHeight="1" x14ac:dyDescent="0.3">
      <c r="B81" s="6"/>
      <c r="C81" s="7"/>
      <c r="D81" s="7"/>
      <c r="E81" s="9"/>
      <c r="F81" s="115"/>
      <c r="G81" s="7"/>
      <c r="H81" s="7"/>
      <c r="I81" s="7"/>
      <c r="J81" s="5" t="str">
        <f>IFERROR((Tabel1[[#This Row],[Contracturen per week]]-Tabel1[[#This Row],[Contracturen per week min uren OSV per week]])/Tabel1[[#This Row],[Normuren per week]]," ")</f>
        <v xml:space="preserve"> </v>
      </c>
      <c r="K81" s="62"/>
      <c r="L81" s="62"/>
      <c r="M81" s="6"/>
      <c r="O81" s="4"/>
    </row>
    <row r="82" spans="2:15" ht="18" customHeight="1" x14ac:dyDescent="0.3">
      <c r="B82" s="6"/>
      <c r="C82" s="7"/>
      <c r="D82" s="7"/>
      <c r="E82" s="9"/>
      <c r="F82" s="115"/>
      <c r="G82" s="7"/>
      <c r="H82" s="7"/>
      <c r="I82" s="7"/>
      <c r="J82" s="5" t="str">
        <f>IFERROR((Tabel1[[#This Row],[Contracturen per week]]-Tabel1[[#This Row],[Contracturen per week min uren OSV per week]])/Tabel1[[#This Row],[Normuren per week]]," ")</f>
        <v xml:space="preserve"> </v>
      </c>
      <c r="K82" s="62"/>
      <c r="L82" s="62"/>
      <c r="M82" s="6"/>
      <c r="O82" s="4"/>
    </row>
    <row r="83" spans="2:15" ht="18" customHeight="1" x14ac:dyDescent="0.3">
      <c r="B83" s="6"/>
      <c r="C83" s="7"/>
      <c r="D83" s="7"/>
      <c r="E83" s="9"/>
      <c r="F83" s="115"/>
      <c r="G83" s="7"/>
      <c r="H83" s="7"/>
      <c r="I83" s="7"/>
      <c r="J83" s="5" t="str">
        <f>IFERROR((Tabel1[[#This Row],[Contracturen per week]]-Tabel1[[#This Row],[Contracturen per week min uren OSV per week]])/Tabel1[[#This Row],[Normuren per week]]," ")</f>
        <v xml:space="preserve"> </v>
      </c>
      <c r="K83" s="62"/>
      <c r="L83" s="62"/>
      <c r="M83" s="6"/>
      <c r="O83" s="4"/>
    </row>
    <row r="84" spans="2:15" ht="18" customHeight="1" x14ac:dyDescent="0.3">
      <c r="B84" s="6"/>
      <c r="C84" s="7"/>
      <c r="D84" s="7"/>
      <c r="E84" s="9"/>
      <c r="F84" s="115"/>
      <c r="G84" s="7"/>
      <c r="H84" s="7"/>
      <c r="I84" s="7"/>
      <c r="J84" s="5" t="str">
        <f>IFERROR((Tabel1[[#This Row],[Contracturen per week]]-Tabel1[[#This Row],[Contracturen per week min uren OSV per week]])/Tabel1[[#This Row],[Normuren per week]]," ")</f>
        <v xml:space="preserve"> </v>
      </c>
      <c r="K84" s="62"/>
      <c r="L84" s="62"/>
      <c r="M84" s="6"/>
      <c r="O84" s="4"/>
    </row>
    <row r="85" spans="2:15" ht="18" customHeight="1" x14ac:dyDescent="0.3">
      <c r="B85" s="6"/>
      <c r="C85" s="7"/>
      <c r="D85" s="7"/>
      <c r="E85" s="9"/>
      <c r="F85" s="115"/>
      <c r="G85" s="7"/>
      <c r="H85" s="7"/>
      <c r="I85" s="7"/>
      <c r="J85" s="5" t="str">
        <f>IFERROR((Tabel1[[#This Row],[Contracturen per week]]-Tabel1[[#This Row],[Contracturen per week min uren OSV per week]])/Tabel1[[#This Row],[Normuren per week]]," ")</f>
        <v xml:space="preserve"> </v>
      </c>
      <c r="K85" s="62"/>
      <c r="L85" s="62"/>
      <c r="M85" s="6"/>
      <c r="O85" s="4"/>
    </row>
    <row r="86" spans="2:15" ht="18" customHeight="1" x14ac:dyDescent="0.3">
      <c r="B86" s="6"/>
      <c r="C86" s="7"/>
      <c r="D86" s="7"/>
      <c r="E86" s="9"/>
      <c r="F86" s="115"/>
      <c r="G86" s="7"/>
      <c r="H86" s="7"/>
      <c r="I86" s="7"/>
      <c r="J86" s="5" t="str">
        <f>IFERROR((Tabel1[[#This Row],[Contracturen per week]]-Tabel1[[#This Row],[Contracturen per week min uren OSV per week]])/Tabel1[[#This Row],[Normuren per week]]," ")</f>
        <v xml:space="preserve"> </v>
      </c>
      <c r="K86" s="62"/>
      <c r="L86" s="62"/>
      <c r="M86" s="6"/>
      <c r="O86" s="4"/>
    </row>
    <row r="87" spans="2:15" ht="18" customHeight="1" x14ac:dyDescent="0.3">
      <c r="B87" s="6"/>
      <c r="C87" s="7"/>
      <c r="D87" s="7"/>
      <c r="E87" s="9"/>
      <c r="F87" s="115"/>
      <c r="G87" s="7"/>
      <c r="H87" s="7"/>
      <c r="I87" s="7"/>
      <c r="J87" s="5" t="str">
        <f>IFERROR((Tabel1[[#This Row],[Contracturen per week]]-Tabel1[[#This Row],[Contracturen per week min uren OSV per week]])/Tabel1[[#This Row],[Normuren per week]]," ")</f>
        <v xml:space="preserve"> </v>
      </c>
      <c r="K87" s="62"/>
      <c r="L87" s="62"/>
      <c r="M87" s="6"/>
      <c r="O87" s="4"/>
    </row>
    <row r="88" spans="2:15" ht="18" customHeight="1" x14ac:dyDescent="0.3">
      <c r="B88" s="6"/>
      <c r="C88" s="7"/>
      <c r="D88" s="7"/>
      <c r="E88" s="9"/>
      <c r="F88" s="115"/>
      <c r="G88" s="7"/>
      <c r="H88" s="7"/>
      <c r="I88" s="7"/>
      <c r="J88" s="5" t="str">
        <f>IFERROR((Tabel1[[#This Row],[Contracturen per week]]-Tabel1[[#This Row],[Contracturen per week min uren OSV per week]])/Tabel1[[#This Row],[Normuren per week]]," ")</f>
        <v xml:space="preserve"> </v>
      </c>
      <c r="K88" s="62"/>
      <c r="L88" s="62"/>
      <c r="M88" s="6"/>
      <c r="O88" s="4"/>
    </row>
    <row r="89" spans="2:15" ht="18" customHeight="1" x14ac:dyDescent="0.3">
      <c r="B89" s="6"/>
      <c r="C89" s="7"/>
      <c r="D89" s="7"/>
      <c r="E89" s="9"/>
      <c r="F89" s="115"/>
      <c r="G89" s="7"/>
      <c r="H89" s="7"/>
      <c r="I89" s="7"/>
      <c r="J89" s="5" t="str">
        <f>IFERROR((Tabel1[[#This Row],[Contracturen per week]]-Tabel1[[#This Row],[Contracturen per week min uren OSV per week]])/Tabel1[[#This Row],[Normuren per week]]," ")</f>
        <v xml:space="preserve"> </v>
      </c>
      <c r="K89" s="62"/>
      <c r="L89" s="62"/>
      <c r="M89" s="6"/>
      <c r="O89" s="4"/>
    </row>
    <row r="90" spans="2:15" ht="18" customHeight="1" x14ac:dyDescent="0.3">
      <c r="B90" s="6"/>
      <c r="C90" s="7"/>
      <c r="D90" s="7"/>
      <c r="E90" s="9"/>
      <c r="F90" s="115"/>
      <c r="G90" s="7"/>
      <c r="H90" s="7"/>
      <c r="I90" s="7"/>
      <c r="J90" s="5" t="str">
        <f>IFERROR((Tabel1[[#This Row],[Contracturen per week]]-Tabel1[[#This Row],[Contracturen per week min uren OSV per week]])/Tabel1[[#This Row],[Normuren per week]]," ")</f>
        <v xml:space="preserve"> </v>
      </c>
      <c r="K90" s="62"/>
      <c r="L90" s="62"/>
      <c r="M90" s="6"/>
      <c r="O90" s="4"/>
    </row>
    <row r="91" spans="2:15" ht="18" customHeight="1" x14ac:dyDescent="0.3">
      <c r="B91" s="6"/>
      <c r="C91" s="7"/>
      <c r="D91" s="7"/>
      <c r="E91" s="9"/>
      <c r="F91" s="115"/>
      <c r="G91" s="7"/>
      <c r="H91" s="7"/>
      <c r="I91" s="7"/>
      <c r="J91" s="5" t="str">
        <f>IFERROR((Tabel1[[#This Row],[Contracturen per week]]-Tabel1[[#This Row],[Contracturen per week min uren OSV per week]])/Tabel1[[#This Row],[Normuren per week]]," ")</f>
        <v xml:space="preserve"> </v>
      </c>
      <c r="K91" s="62"/>
      <c r="L91" s="62"/>
      <c r="M91" s="6"/>
      <c r="O91" s="4"/>
    </row>
    <row r="92" spans="2:15" ht="18" customHeight="1" x14ac:dyDescent="0.3">
      <c r="B92" s="6"/>
      <c r="C92" s="7"/>
      <c r="D92" s="7"/>
      <c r="E92" s="9"/>
      <c r="F92" s="115"/>
      <c r="G92" s="7"/>
      <c r="H92" s="7"/>
      <c r="I92" s="7"/>
      <c r="J92" s="5" t="str">
        <f>IFERROR((Tabel1[[#This Row],[Contracturen per week]]-Tabel1[[#This Row],[Contracturen per week min uren OSV per week]])/Tabel1[[#This Row],[Normuren per week]]," ")</f>
        <v xml:space="preserve"> </v>
      </c>
      <c r="K92" s="62"/>
      <c r="L92" s="62"/>
      <c r="M92" s="6"/>
      <c r="O92" s="4"/>
    </row>
    <row r="93" spans="2:15" ht="18" customHeight="1" x14ac:dyDescent="0.3">
      <c r="B93" s="6"/>
      <c r="C93" s="7"/>
      <c r="D93" s="7"/>
      <c r="E93" s="9"/>
      <c r="F93" s="115"/>
      <c r="G93" s="7"/>
      <c r="H93" s="7"/>
      <c r="I93" s="7"/>
      <c r="J93" s="5" t="str">
        <f>IFERROR((Tabel1[[#This Row],[Contracturen per week]]-Tabel1[[#This Row],[Contracturen per week min uren OSV per week]])/Tabel1[[#This Row],[Normuren per week]]," ")</f>
        <v xml:space="preserve"> </v>
      </c>
      <c r="K93" s="62"/>
      <c r="L93" s="62"/>
      <c r="M93" s="6"/>
      <c r="O93" s="4"/>
    </row>
    <row r="94" spans="2:15" ht="18" customHeight="1" x14ac:dyDescent="0.3">
      <c r="B94" s="6"/>
      <c r="C94" s="7"/>
      <c r="D94" s="7"/>
      <c r="E94" s="9"/>
      <c r="F94" s="115"/>
      <c r="G94" s="7"/>
      <c r="H94" s="7"/>
      <c r="I94" s="7"/>
      <c r="J94" s="5" t="str">
        <f>IFERROR((Tabel1[[#This Row],[Contracturen per week]]-Tabel1[[#This Row],[Contracturen per week min uren OSV per week]])/Tabel1[[#This Row],[Normuren per week]]," ")</f>
        <v xml:space="preserve"> </v>
      </c>
      <c r="K94" s="62"/>
      <c r="L94" s="62"/>
      <c r="M94" s="6"/>
      <c r="O94" s="4"/>
    </row>
    <row r="95" spans="2:15" ht="18" customHeight="1" x14ac:dyDescent="0.3">
      <c r="B95" s="6"/>
      <c r="C95" s="7"/>
      <c r="D95" s="7"/>
      <c r="E95" s="9"/>
      <c r="F95" s="115"/>
      <c r="G95" s="7"/>
      <c r="H95" s="7"/>
      <c r="I95" s="7"/>
      <c r="J95" s="5" t="str">
        <f>IFERROR((Tabel1[[#This Row],[Contracturen per week]]-Tabel1[[#This Row],[Contracturen per week min uren OSV per week]])/Tabel1[[#This Row],[Normuren per week]]," ")</f>
        <v xml:space="preserve"> </v>
      </c>
      <c r="K95" s="62"/>
      <c r="L95" s="62"/>
      <c r="M95" s="6"/>
      <c r="O95" s="4"/>
    </row>
    <row r="96" spans="2:15" ht="18" customHeight="1" x14ac:dyDescent="0.3">
      <c r="B96" s="6"/>
      <c r="C96" s="7"/>
      <c r="D96" s="7"/>
      <c r="E96" s="9"/>
      <c r="F96" s="115"/>
      <c r="G96" s="7"/>
      <c r="H96" s="7"/>
      <c r="I96" s="7"/>
      <c r="J96" s="5" t="str">
        <f>IFERROR((Tabel1[[#This Row],[Contracturen per week]]-Tabel1[[#This Row],[Contracturen per week min uren OSV per week]])/Tabel1[[#This Row],[Normuren per week]]," ")</f>
        <v xml:space="preserve"> </v>
      </c>
      <c r="K96" s="62"/>
      <c r="L96" s="62"/>
      <c r="M96" s="6"/>
      <c r="O96" s="4"/>
    </row>
    <row r="97" spans="2:15" ht="18" customHeight="1" x14ac:dyDescent="0.3">
      <c r="B97" s="6"/>
      <c r="C97" s="7"/>
      <c r="D97" s="7"/>
      <c r="E97" s="9"/>
      <c r="F97" s="115"/>
      <c r="G97" s="7"/>
      <c r="H97" s="7"/>
      <c r="I97" s="7"/>
      <c r="J97" s="5" t="str">
        <f>IFERROR((Tabel1[[#This Row],[Contracturen per week]]-Tabel1[[#This Row],[Contracturen per week min uren OSV per week]])/Tabel1[[#This Row],[Normuren per week]]," ")</f>
        <v xml:space="preserve"> </v>
      </c>
      <c r="K97" s="62"/>
      <c r="L97" s="62"/>
      <c r="M97" s="6"/>
      <c r="O97" s="4"/>
    </row>
    <row r="98" spans="2:15" ht="18" customHeight="1" x14ac:dyDescent="0.3">
      <c r="B98" s="6"/>
      <c r="C98" s="7"/>
      <c r="D98" s="7"/>
      <c r="E98" s="9"/>
      <c r="F98" s="115"/>
      <c r="G98" s="7"/>
      <c r="H98" s="7"/>
      <c r="I98" s="7"/>
      <c r="J98" s="5" t="str">
        <f>IFERROR((Tabel1[[#This Row],[Contracturen per week]]-Tabel1[[#This Row],[Contracturen per week min uren OSV per week]])/Tabel1[[#This Row],[Normuren per week]]," ")</f>
        <v xml:space="preserve"> </v>
      </c>
      <c r="K98" s="62"/>
      <c r="L98" s="62"/>
      <c r="M98" s="6"/>
      <c r="O98" s="4"/>
    </row>
    <row r="99" spans="2:15" ht="18" customHeight="1" x14ac:dyDescent="0.3">
      <c r="B99" s="6"/>
      <c r="C99" s="7"/>
      <c r="D99" s="7"/>
      <c r="E99" s="9"/>
      <c r="F99" s="115"/>
      <c r="G99" s="7"/>
      <c r="H99" s="7"/>
      <c r="I99" s="7"/>
      <c r="J99" s="5" t="str">
        <f>IFERROR((Tabel1[[#This Row],[Contracturen per week]]-Tabel1[[#This Row],[Contracturen per week min uren OSV per week]])/Tabel1[[#This Row],[Normuren per week]]," ")</f>
        <v xml:space="preserve"> </v>
      </c>
      <c r="K99" s="62"/>
      <c r="L99" s="62"/>
      <c r="M99" s="6"/>
      <c r="O99" s="4"/>
    </row>
    <row r="100" spans="2:15" ht="18" customHeight="1" x14ac:dyDescent="0.3">
      <c r="B100" s="6"/>
      <c r="C100" s="7"/>
      <c r="D100" s="7"/>
      <c r="E100" s="9"/>
      <c r="F100" s="115"/>
      <c r="G100" s="7"/>
      <c r="H100" s="7"/>
      <c r="I100" s="7"/>
      <c r="J100" s="5" t="str">
        <f>IFERROR((Tabel1[[#This Row],[Contracturen per week]]-Tabel1[[#This Row],[Contracturen per week min uren OSV per week]])/Tabel1[[#This Row],[Normuren per week]]," ")</f>
        <v xml:space="preserve"> </v>
      </c>
      <c r="K100" s="62"/>
      <c r="L100" s="62"/>
      <c r="M100" s="6"/>
      <c r="O100" s="4"/>
    </row>
    <row r="101" spans="2:15" ht="18" customHeight="1" x14ac:dyDescent="0.3">
      <c r="B101" s="6"/>
      <c r="C101" s="7"/>
      <c r="D101" s="7"/>
      <c r="E101" s="9"/>
      <c r="F101" s="115"/>
      <c r="G101" s="7"/>
      <c r="H101" s="7"/>
      <c r="I101" s="7"/>
      <c r="J101" s="5" t="str">
        <f>IFERROR((Tabel1[[#This Row],[Contracturen per week]]-Tabel1[[#This Row],[Contracturen per week min uren OSV per week]])/Tabel1[[#This Row],[Normuren per week]]," ")</f>
        <v xml:space="preserve"> </v>
      </c>
      <c r="K101" s="62"/>
      <c r="L101" s="62"/>
      <c r="M101" s="6"/>
      <c r="O101" s="4"/>
    </row>
    <row r="102" spans="2:15" ht="18" customHeight="1" x14ac:dyDescent="0.3">
      <c r="B102" s="6"/>
      <c r="C102" s="7"/>
      <c r="D102" s="7"/>
      <c r="E102" s="9"/>
      <c r="F102" s="115"/>
      <c r="G102" s="7"/>
      <c r="H102" s="7"/>
      <c r="I102" s="7"/>
      <c r="J102" s="5" t="str">
        <f>IFERROR((Tabel1[[#This Row],[Contracturen per week]]-Tabel1[[#This Row],[Contracturen per week min uren OSV per week]])/Tabel1[[#This Row],[Normuren per week]]," ")</f>
        <v xml:space="preserve"> </v>
      </c>
      <c r="K102" s="62"/>
      <c r="L102" s="62"/>
      <c r="M102" s="6"/>
      <c r="O102" s="4"/>
    </row>
    <row r="103" spans="2:15" ht="18" customHeight="1" x14ac:dyDescent="0.3">
      <c r="B103" s="6"/>
      <c r="C103" s="7"/>
      <c r="D103" s="7"/>
      <c r="E103" s="9"/>
      <c r="F103" s="115"/>
      <c r="G103" s="7"/>
      <c r="H103" s="7"/>
      <c r="I103" s="7"/>
      <c r="J103" s="5" t="str">
        <f>IFERROR((Tabel1[[#This Row],[Contracturen per week]]-Tabel1[[#This Row],[Contracturen per week min uren OSV per week]])/Tabel1[[#This Row],[Normuren per week]]," ")</f>
        <v xml:space="preserve"> </v>
      </c>
      <c r="K103" s="62"/>
      <c r="L103" s="62"/>
      <c r="M103" s="6"/>
      <c r="O103" s="4"/>
    </row>
    <row r="104" spans="2:15" ht="18" customHeight="1" x14ac:dyDescent="0.3">
      <c r="B104" s="6"/>
      <c r="C104" s="7"/>
      <c r="D104" s="7"/>
      <c r="E104" s="9"/>
      <c r="F104" s="115"/>
      <c r="G104" s="7"/>
      <c r="H104" s="7"/>
      <c r="I104" s="7"/>
      <c r="J104" s="5" t="str">
        <f>IFERROR((Tabel1[[#This Row],[Contracturen per week]]-Tabel1[[#This Row],[Contracturen per week min uren OSV per week]])/Tabel1[[#This Row],[Normuren per week]]," ")</f>
        <v xml:space="preserve"> </v>
      </c>
      <c r="K104" s="62"/>
      <c r="L104" s="62"/>
      <c r="M104" s="6"/>
      <c r="O104" s="4"/>
    </row>
    <row r="105" spans="2:15" ht="18" customHeight="1" x14ac:dyDescent="0.3">
      <c r="B105" s="6"/>
      <c r="C105" s="7"/>
      <c r="D105" s="7"/>
      <c r="E105" s="9"/>
      <c r="F105" s="115"/>
      <c r="G105" s="7"/>
      <c r="H105" s="7"/>
      <c r="I105" s="7"/>
      <c r="J105" s="5" t="str">
        <f>IFERROR((Tabel1[[#This Row],[Contracturen per week]]-Tabel1[[#This Row],[Contracturen per week min uren OSV per week]])/Tabel1[[#This Row],[Normuren per week]]," ")</f>
        <v xml:space="preserve"> </v>
      </c>
      <c r="K105" s="62"/>
      <c r="L105" s="62"/>
      <c r="M105" s="6"/>
      <c r="O105" s="4"/>
    </row>
    <row r="106" spans="2:15" ht="18" customHeight="1" x14ac:dyDescent="0.3">
      <c r="B106" s="6"/>
      <c r="C106" s="7"/>
      <c r="D106" s="7"/>
      <c r="E106" s="9"/>
      <c r="F106" s="115"/>
      <c r="G106" s="7"/>
      <c r="H106" s="7"/>
      <c r="I106" s="7"/>
      <c r="J106" s="5" t="str">
        <f>IFERROR((Tabel1[[#This Row],[Contracturen per week]]-Tabel1[[#This Row],[Contracturen per week min uren OSV per week]])/Tabel1[[#This Row],[Normuren per week]]," ")</f>
        <v xml:space="preserve"> </v>
      </c>
      <c r="K106" s="62"/>
      <c r="L106" s="62"/>
      <c r="M106" s="6"/>
      <c r="O106" s="4"/>
    </row>
    <row r="107" spans="2:15" ht="18" customHeight="1" x14ac:dyDescent="0.3">
      <c r="B107" s="6"/>
      <c r="C107" s="7"/>
      <c r="D107" s="7"/>
      <c r="E107" s="9"/>
      <c r="F107" s="115"/>
      <c r="G107" s="7"/>
      <c r="H107" s="7"/>
      <c r="I107" s="7"/>
      <c r="J107" s="5" t="str">
        <f>IFERROR((Tabel1[[#This Row],[Contracturen per week]]-Tabel1[[#This Row],[Contracturen per week min uren OSV per week]])/Tabel1[[#This Row],[Normuren per week]]," ")</f>
        <v xml:space="preserve"> </v>
      </c>
      <c r="K107" s="62"/>
      <c r="L107" s="62"/>
      <c r="M107" s="6"/>
      <c r="O107" s="4"/>
    </row>
    <row r="108" spans="2:15" ht="18" customHeight="1" x14ac:dyDescent="0.3">
      <c r="B108" s="6"/>
      <c r="C108" s="7"/>
      <c r="D108" s="7"/>
      <c r="E108" s="9"/>
      <c r="F108" s="115"/>
      <c r="G108" s="7"/>
      <c r="H108" s="7"/>
      <c r="I108" s="7"/>
      <c r="J108" s="5" t="str">
        <f>IFERROR((Tabel1[[#This Row],[Contracturen per week]]-Tabel1[[#This Row],[Contracturen per week min uren OSV per week]])/Tabel1[[#This Row],[Normuren per week]]," ")</f>
        <v xml:space="preserve"> </v>
      </c>
      <c r="K108" s="62"/>
      <c r="L108" s="62"/>
      <c r="M108" s="6"/>
      <c r="O108" s="4"/>
    </row>
    <row r="109" spans="2:15" ht="18" customHeight="1" x14ac:dyDescent="0.3">
      <c r="B109" s="6"/>
      <c r="C109" s="7"/>
      <c r="D109" s="7"/>
      <c r="E109" s="9"/>
      <c r="F109" s="115"/>
      <c r="G109" s="7"/>
      <c r="H109" s="7"/>
      <c r="I109" s="7"/>
      <c r="J109" s="5" t="str">
        <f>IFERROR((Tabel1[[#This Row],[Contracturen per week]]-Tabel1[[#This Row],[Contracturen per week min uren OSV per week]])/Tabel1[[#This Row],[Normuren per week]]," ")</f>
        <v xml:space="preserve"> </v>
      </c>
      <c r="K109" s="62"/>
      <c r="L109" s="62"/>
      <c r="M109" s="6"/>
      <c r="O109" s="4"/>
    </row>
    <row r="110" spans="2:15" ht="18" customHeight="1" x14ac:dyDescent="0.3">
      <c r="B110" s="6"/>
      <c r="C110" s="7"/>
      <c r="D110" s="7"/>
      <c r="E110" s="9"/>
      <c r="F110" s="115"/>
      <c r="G110" s="7"/>
      <c r="H110" s="7"/>
      <c r="I110" s="7"/>
      <c r="J110" s="5" t="str">
        <f>IFERROR((Tabel1[[#This Row],[Contracturen per week]]-Tabel1[[#This Row],[Contracturen per week min uren OSV per week]])/Tabel1[[#This Row],[Normuren per week]]," ")</f>
        <v xml:space="preserve"> </v>
      </c>
      <c r="K110" s="62"/>
      <c r="L110" s="62"/>
      <c r="M110" s="6"/>
      <c r="O110" s="4"/>
    </row>
    <row r="111" spans="2:15" ht="18" customHeight="1" x14ac:dyDescent="0.3">
      <c r="B111" s="6"/>
      <c r="C111" s="7"/>
      <c r="D111" s="7"/>
      <c r="E111" s="9"/>
      <c r="F111" s="115"/>
      <c r="G111" s="7"/>
      <c r="H111" s="7"/>
      <c r="I111" s="7"/>
      <c r="J111" s="5" t="str">
        <f>IFERROR((Tabel1[[#This Row],[Contracturen per week]]-Tabel1[[#This Row],[Contracturen per week min uren OSV per week]])/Tabel1[[#This Row],[Normuren per week]]," ")</f>
        <v xml:space="preserve"> </v>
      </c>
      <c r="K111" s="62"/>
      <c r="L111" s="62"/>
      <c r="M111" s="6"/>
      <c r="O111" s="4"/>
    </row>
    <row r="112" spans="2:15" ht="18" customHeight="1" x14ac:dyDescent="0.3">
      <c r="B112" s="6"/>
      <c r="C112" s="7"/>
      <c r="D112" s="7"/>
      <c r="E112" s="9"/>
      <c r="F112" s="115"/>
      <c r="G112" s="7"/>
      <c r="H112" s="7"/>
      <c r="I112" s="7"/>
      <c r="J112" s="5" t="str">
        <f>IFERROR((Tabel1[[#This Row],[Contracturen per week]]-Tabel1[[#This Row],[Contracturen per week min uren OSV per week]])/Tabel1[[#This Row],[Normuren per week]]," ")</f>
        <v xml:space="preserve"> </v>
      </c>
      <c r="K112" s="62"/>
      <c r="L112" s="62"/>
      <c r="M112" s="6"/>
      <c r="O112" s="4"/>
    </row>
    <row r="113" spans="2:15" ht="18" customHeight="1" x14ac:dyDescent="0.3">
      <c r="B113" s="6"/>
      <c r="C113" s="7"/>
      <c r="D113" s="7"/>
      <c r="E113" s="9"/>
      <c r="F113" s="115"/>
      <c r="G113" s="7"/>
      <c r="H113" s="7"/>
      <c r="I113" s="7"/>
      <c r="J113" s="5" t="str">
        <f>IFERROR((Tabel1[[#This Row],[Contracturen per week]]-Tabel1[[#This Row],[Contracturen per week min uren OSV per week]])/Tabel1[[#This Row],[Normuren per week]]," ")</f>
        <v xml:space="preserve"> </v>
      </c>
      <c r="K113" s="62"/>
      <c r="L113" s="62"/>
      <c r="M113" s="6"/>
      <c r="O113" s="4"/>
    </row>
    <row r="114" spans="2:15" ht="18" customHeight="1" x14ac:dyDescent="0.3">
      <c r="B114" s="6"/>
      <c r="C114" s="7"/>
      <c r="D114" s="7"/>
      <c r="E114" s="9"/>
      <c r="F114" s="115"/>
      <c r="G114" s="7"/>
      <c r="H114" s="7"/>
      <c r="I114" s="7"/>
      <c r="J114" s="5" t="str">
        <f>IFERROR((Tabel1[[#This Row],[Contracturen per week]]-Tabel1[[#This Row],[Contracturen per week min uren OSV per week]])/Tabel1[[#This Row],[Normuren per week]]," ")</f>
        <v xml:space="preserve"> </v>
      </c>
      <c r="K114" s="62"/>
      <c r="L114" s="62"/>
      <c r="M114" s="6"/>
      <c r="O114" s="4"/>
    </row>
    <row r="115" spans="2:15" ht="18" customHeight="1" x14ac:dyDescent="0.3">
      <c r="B115" s="6"/>
      <c r="C115" s="7"/>
      <c r="D115" s="7"/>
      <c r="E115" s="9"/>
      <c r="F115" s="115"/>
      <c r="G115" s="7"/>
      <c r="H115" s="7"/>
      <c r="I115" s="7"/>
      <c r="J115" s="5" t="str">
        <f>IFERROR((Tabel1[[#This Row],[Contracturen per week]]-Tabel1[[#This Row],[Contracturen per week min uren OSV per week]])/Tabel1[[#This Row],[Normuren per week]]," ")</f>
        <v xml:space="preserve"> </v>
      </c>
      <c r="K115" s="62"/>
      <c r="L115" s="62"/>
      <c r="M115" s="6"/>
      <c r="O115" s="4"/>
    </row>
    <row r="116" spans="2:15" ht="18" customHeight="1" x14ac:dyDescent="0.3">
      <c r="B116" s="6"/>
      <c r="C116" s="7"/>
      <c r="D116" s="7"/>
      <c r="E116" s="9"/>
      <c r="F116" s="115"/>
      <c r="G116" s="7"/>
      <c r="H116" s="7"/>
      <c r="I116" s="7"/>
      <c r="J116" s="5" t="str">
        <f>IFERROR((Tabel1[[#This Row],[Contracturen per week]]-Tabel1[[#This Row],[Contracturen per week min uren OSV per week]])/Tabel1[[#This Row],[Normuren per week]]," ")</f>
        <v xml:space="preserve"> </v>
      </c>
      <c r="K116" s="62"/>
      <c r="L116" s="62"/>
      <c r="M116" s="6"/>
      <c r="O116" s="4"/>
    </row>
    <row r="117" spans="2:15" ht="18" customHeight="1" x14ac:dyDescent="0.3">
      <c r="B117" s="6"/>
      <c r="C117" s="7"/>
      <c r="D117" s="7"/>
      <c r="E117" s="9"/>
      <c r="F117" s="115"/>
      <c r="G117" s="7"/>
      <c r="H117" s="7"/>
      <c r="I117" s="7"/>
      <c r="J117" s="5" t="str">
        <f>IFERROR((Tabel1[[#This Row],[Contracturen per week]]-Tabel1[[#This Row],[Contracturen per week min uren OSV per week]])/Tabel1[[#This Row],[Normuren per week]]," ")</f>
        <v xml:space="preserve"> </v>
      </c>
      <c r="K117" s="62"/>
      <c r="L117" s="62"/>
      <c r="M117" s="6"/>
      <c r="O117" s="4"/>
    </row>
    <row r="118" spans="2:15" ht="18" customHeight="1" x14ac:dyDescent="0.3">
      <c r="B118" s="6"/>
      <c r="C118" s="7"/>
      <c r="D118" s="7"/>
      <c r="E118" s="9"/>
      <c r="F118" s="115"/>
      <c r="G118" s="7"/>
      <c r="H118" s="7"/>
      <c r="I118" s="7"/>
      <c r="J118" s="5" t="str">
        <f>IFERROR((Tabel1[[#This Row],[Contracturen per week]]-Tabel1[[#This Row],[Contracturen per week min uren OSV per week]])/Tabel1[[#This Row],[Normuren per week]]," ")</f>
        <v xml:space="preserve"> </v>
      </c>
      <c r="K118" s="62"/>
      <c r="L118" s="62"/>
      <c r="M118" s="6"/>
      <c r="O118" s="4"/>
    </row>
    <row r="119" spans="2:15" ht="18" customHeight="1" x14ac:dyDescent="0.3">
      <c r="B119" s="6"/>
      <c r="C119" s="7"/>
      <c r="D119" s="7"/>
      <c r="E119" s="9"/>
      <c r="F119" s="115"/>
      <c r="G119" s="7"/>
      <c r="H119" s="7"/>
      <c r="I119" s="7"/>
      <c r="J119" s="5" t="str">
        <f>IFERROR((Tabel1[[#This Row],[Contracturen per week]]-Tabel1[[#This Row],[Contracturen per week min uren OSV per week]])/Tabel1[[#This Row],[Normuren per week]]," ")</f>
        <v xml:space="preserve"> </v>
      </c>
      <c r="K119" s="62"/>
      <c r="L119" s="62"/>
      <c r="M119" s="6"/>
      <c r="O119" s="4"/>
    </row>
    <row r="120" spans="2:15" ht="18" customHeight="1" x14ac:dyDescent="0.3">
      <c r="B120" s="6"/>
      <c r="C120" s="7"/>
      <c r="D120" s="7"/>
      <c r="E120" s="9"/>
      <c r="F120" s="115"/>
      <c r="G120" s="7"/>
      <c r="H120" s="7"/>
      <c r="I120" s="7"/>
      <c r="J120" s="5" t="str">
        <f>IFERROR((Tabel1[[#This Row],[Contracturen per week]]-Tabel1[[#This Row],[Contracturen per week min uren OSV per week]])/Tabel1[[#This Row],[Normuren per week]]," ")</f>
        <v xml:space="preserve"> </v>
      </c>
      <c r="K120" s="62"/>
      <c r="L120" s="62"/>
      <c r="M120" s="6"/>
      <c r="O120" s="4"/>
    </row>
    <row r="121" spans="2:15" ht="18" customHeight="1" x14ac:dyDescent="0.3">
      <c r="B121" s="6"/>
      <c r="C121" s="7"/>
      <c r="D121" s="7"/>
      <c r="E121" s="9"/>
      <c r="F121" s="115"/>
      <c r="G121" s="7"/>
      <c r="H121" s="7"/>
      <c r="I121" s="7"/>
      <c r="J121" s="5" t="str">
        <f>IFERROR((Tabel1[[#This Row],[Contracturen per week]]-Tabel1[[#This Row],[Contracturen per week min uren OSV per week]])/Tabel1[[#This Row],[Normuren per week]]," ")</f>
        <v xml:space="preserve"> </v>
      </c>
      <c r="K121" s="62"/>
      <c r="L121" s="62"/>
      <c r="M121" s="6"/>
      <c r="O121" s="4"/>
    </row>
    <row r="122" spans="2:15" ht="18" customHeight="1" x14ac:dyDescent="0.3">
      <c r="B122" s="6"/>
      <c r="C122" s="7"/>
      <c r="D122" s="7"/>
      <c r="E122" s="9"/>
      <c r="F122" s="115"/>
      <c r="G122" s="7"/>
      <c r="H122" s="7"/>
      <c r="I122" s="7"/>
      <c r="J122" s="5" t="str">
        <f>IFERROR((Tabel1[[#This Row],[Contracturen per week]]-Tabel1[[#This Row],[Contracturen per week min uren OSV per week]])/Tabel1[[#This Row],[Normuren per week]]," ")</f>
        <v xml:space="preserve"> </v>
      </c>
      <c r="K122" s="62"/>
      <c r="L122" s="62"/>
      <c r="M122" s="6"/>
      <c r="O122" s="4"/>
    </row>
    <row r="123" spans="2:15" ht="18" customHeight="1" x14ac:dyDescent="0.3">
      <c r="B123" s="6"/>
      <c r="C123" s="7"/>
      <c r="D123" s="7"/>
      <c r="E123" s="9"/>
      <c r="F123" s="115"/>
      <c r="G123" s="7"/>
      <c r="H123" s="7"/>
      <c r="I123" s="7"/>
      <c r="J123" s="5" t="str">
        <f>IFERROR((Tabel1[[#This Row],[Contracturen per week]]-Tabel1[[#This Row],[Contracturen per week min uren OSV per week]])/Tabel1[[#This Row],[Normuren per week]]," ")</f>
        <v xml:space="preserve"> </v>
      </c>
      <c r="K123" s="62"/>
      <c r="L123" s="62"/>
      <c r="M123" s="6"/>
      <c r="O123" s="4"/>
    </row>
    <row r="124" spans="2:15" ht="18" customHeight="1" x14ac:dyDescent="0.3">
      <c r="B124" s="6"/>
      <c r="C124" s="7"/>
      <c r="D124" s="7"/>
      <c r="E124" s="9"/>
      <c r="F124" s="115"/>
      <c r="G124" s="7"/>
      <c r="H124" s="7"/>
      <c r="I124" s="7"/>
      <c r="J124" s="5" t="str">
        <f>IFERROR((Tabel1[[#This Row],[Contracturen per week]]-Tabel1[[#This Row],[Contracturen per week min uren OSV per week]])/Tabel1[[#This Row],[Normuren per week]]," ")</f>
        <v xml:space="preserve"> </v>
      </c>
      <c r="K124" s="62"/>
      <c r="L124" s="62"/>
      <c r="M124" s="6"/>
      <c r="O124" s="4"/>
    </row>
    <row r="125" spans="2:15" ht="18" customHeight="1" x14ac:dyDescent="0.3">
      <c r="B125" s="6"/>
      <c r="C125" s="7"/>
      <c r="D125" s="7"/>
      <c r="E125" s="9"/>
      <c r="F125" s="115"/>
      <c r="G125" s="7"/>
      <c r="H125" s="7"/>
      <c r="I125" s="7"/>
      <c r="J125" s="5" t="str">
        <f>IFERROR((Tabel1[[#This Row],[Contracturen per week]]-Tabel1[[#This Row],[Contracturen per week min uren OSV per week]])/Tabel1[[#This Row],[Normuren per week]]," ")</f>
        <v xml:space="preserve"> </v>
      </c>
      <c r="K125" s="62"/>
      <c r="L125" s="62"/>
      <c r="M125" s="6"/>
      <c r="O125" s="4"/>
    </row>
    <row r="126" spans="2:15" ht="18" customHeight="1" x14ac:dyDescent="0.3">
      <c r="B126" s="6"/>
      <c r="C126" s="7"/>
      <c r="D126" s="7"/>
      <c r="E126" s="9"/>
      <c r="F126" s="115"/>
      <c r="G126" s="7"/>
      <c r="H126" s="7"/>
      <c r="I126" s="7"/>
      <c r="J126" s="5" t="str">
        <f>IFERROR((Tabel1[[#This Row],[Contracturen per week]]-Tabel1[[#This Row],[Contracturen per week min uren OSV per week]])/Tabel1[[#This Row],[Normuren per week]]," ")</f>
        <v xml:space="preserve"> </v>
      </c>
      <c r="K126" s="62"/>
      <c r="L126" s="62"/>
      <c r="M126" s="6"/>
      <c r="O126" s="4"/>
    </row>
    <row r="127" spans="2:15" ht="18" customHeight="1" x14ac:dyDescent="0.3">
      <c r="B127" s="6"/>
      <c r="C127" s="7"/>
      <c r="D127" s="7"/>
      <c r="E127" s="9"/>
      <c r="F127" s="115"/>
      <c r="G127" s="7"/>
      <c r="H127" s="7"/>
      <c r="I127" s="7"/>
      <c r="J127" s="5" t="str">
        <f>IFERROR((Tabel1[[#This Row],[Contracturen per week]]-Tabel1[[#This Row],[Contracturen per week min uren OSV per week]])/Tabel1[[#This Row],[Normuren per week]]," ")</f>
        <v xml:space="preserve"> </v>
      </c>
      <c r="K127" s="62"/>
      <c r="L127" s="62"/>
      <c r="M127" s="6"/>
      <c r="O127" s="4"/>
    </row>
    <row r="128" spans="2:15" ht="18" customHeight="1" x14ac:dyDescent="0.3">
      <c r="B128" s="6"/>
      <c r="C128" s="7"/>
      <c r="D128" s="7"/>
      <c r="E128" s="9"/>
      <c r="F128" s="115"/>
      <c r="G128" s="7"/>
      <c r="H128" s="7"/>
      <c r="I128" s="7"/>
      <c r="J128" s="5" t="str">
        <f>IFERROR((Tabel1[[#This Row],[Contracturen per week]]-Tabel1[[#This Row],[Contracturen per week min uren OSV per week]])/Tabel1[[#This Row],[Normuren per week]]," ")</f>
        <v xml:space="preserve"> </v>
      </c>
      <c r="K128" s="62"/>
      <c r="L128" s="62"/>
      <c r="M128" s="6"/>
      <c r="O128" s="4"/>
    </row>
    <row r="129" spans="2:15" ht="18" customHeight="1" x14ac:dyDescent="0.3">
      <c r="B129" s="6"/>
      <c r="C129" s="7"/>
      <c r="D129" s="7"/>
      <c r="E129" s="9"/>
      <c r="F129" s="115"/>
      <c r="G129" s="7"/>
      <c r="H129" s="7"/>
      <c r="I129" s="7"/>
      <c r="J129" s="5" t="str">
        <f>IFERROR((Tabel1[[#This Row],[Contracturen per week]]-Tabel1[[#This Row],[Contracturen per week min uren OSV per week]])/Tabel1[[#This Row],[Normuren per week]]," ")</f>
        <v xml:space="preserve"> </v>
      </c>
      <c r="K129" s="62"/>
      <c r="L129" s="62"/>
      <c r="M129" s="6"/>
      <c r="O129" s="4"/>
    </row>
    <row r="130" spans="2:15" ht="18" customHeight="1" x14ac:dyDescent="0.3">
      <c r="B130" s="6"/>
      <c r="C130" s="7"/>
      <c r="D130" s="7"/>
      <c r="E130" s="9"/>
      <c r="F130" s="115"/>
      <c r="G130" s="7"/>
      <c r="H130" s="7"/>
      <c r="I130" s="7"/>
      <c r="J130" s="5" t="str">
        <f>IFERROR((Tabel1[[#This Row],[Contracturen per week]]-Tabel1[[#This Row],[Contracturen per week min uren OSV per week]])/Tabel1[[#This Row],[Normuren per week]]," ")</f>
        <v xml:space="preserve"> </v>
      </c>
      <c r="K130" s="62"/>
      <c r="L130" s="62"/>
      <c r="M130" s="6"/>
      <c r="O130" s="4"/>
    </row>
    <row r="131" spans="2:15" ht="18" customHeight="1" x14ac:dyDescent="0.3">
      <c r="B131" s="6"/>
      <c r="C131" s="7"/>
      <c r="D131" s="7"/>
      <c r="E131" s="9"/>
      <c r="F131" s="115"/>
      <c r="G131" s="7"/>
      <c r="H131" s="7"/>
      <c r="I131" s="7"/>
      <c r="J131" s="5" t="str">
        <f>IFERROR((Tabel1[[#This Row],[Contracturen per week]]-Tabel1[[#This Row],[Contracturen per week min uren OSV per week]])/Tabel1[[#This Row],[Normuren per week]]," ")</f>
        <v xml:space="preserve"> </v>
      </c>
      <c r="K131" s="62"/>
      <c r="L131" s="62"/>
      <c r="M131" s="6"/>
      <c r="O131" s="4"/>
    </row>
    <row r="132" spans="2:15" ht="18" customHeight="1" x14ac:dyDescent="0.3">
      <c r="B132" s="6"/>
      <c r="C132" s="7"/>
      <c r="D132" s="7"/>
      <c r="E132" s="9"/>
      <c r="F132" s="115"/>
      <c r="G132" s="7"/>
      <c r="H132" s="7"/>
      <c r="I132" s="7"/>
      <c r="J132" s="5" t="str">
        <f>IFERROR((Tabel1[[#This Row],[Contracturen per week]]-Tabel1[[#This Row],[Contracturen per week min uren OSV per week]])/Tabel1[[#This Row],[Normuren per week]]," ")</f>
        <v xml:space="preserve"> </v>
      </c>
      <c r="K132" s="62"/>
      <c r="L132" s="62"/>
      <c r="M132" s="6"/>
      <c r="O132" s="4"/>
    </row>
    <row r="133" spans="2:15" ht="18" customHeight="1" x14ac:dyDescent="0.3">
      <c r="B133" s="6"/>
      <c r="C133" s="7"/>
      <c r="D133" s="7"/>
      <c r="E133" s="9"/>
      <c r="F133" s="115"/>
      <c r="G133" s="7"/>
      <c r="H133" s="7"/>
      <c r="I133" s="7"/>
      <c r="J133" s="5" t="str">
        <f>IFERROR((Tabel1[[#This Row],[Contracturen per week]]-Tabel1[[#This Row],[Contracturen per week min uren OSV per week]])/Tabel1[[#This Row],[Normuren per week]]," ")</f>
        <v xml:space="preserve"> </v>
      </c>
      <c r="K133" s="62"/>
      <c r="L133" s="62"/>
      <c r="M133" s="6"/>
      <c r="O133" s="4"/>
    </row>
    <row r="134" spans="2:15" ht="18" customHeight="1" x14ac:dyDescent="0.3">
      <c r="B134" s="6"/>
      <c r="C134" s="7"/>
      <c r="D134" s="7"/>
      <c r="E134" s="9"/>
      <c r="F134" s="115"/>
      <c r="G134" s="7"/>
      <c r="H134" s="7"/>
      <c r="I134" s="7"/>
      <c r="J134" s="5" t="str">
        <f>IFERROR((Tabel1[[#This Row],[Contracturen per week]]-Tabel1[[#This Row],[Contracturen per week min uren OSV per week]])/Tabel1[[#This Row],[Normuren per week]]," ")</f>
        <v xml:space="preserve"> </v>
      </c>
      <c r="K134" s="62"/>
      <c r="L134" s="62"/>
      <c r="M134" s="6"/>
      <c r="O134" s="4"/>
    </row>
    <row r="135" spans="2:15" ht="18" customHeight="1" x14ac:dyDescent="0.3">
      <c r="B135" s="6"/>
      <c r="C135" s="7"/>
      <c r="D135" s="7"/>
      <c r="E135" s="9"/>
      <c r="F135" s="115"/>
      <c r="G135" s="7"/>
      <c r="H135" s="7"/>
      <c r="I135" s="7"/>
      <c r="J135" s="5" t="str">
        <f>IFERROR((Tabel1[[#This Row],[Contracturen per week]]-Tabel1[[#This Row],[Contracturen per week min uren OSV per week]])/Tabel1[[#This Row],[Normuren per week]]," ")</f>
        <v xml:space="preserve"> </v>
      </c>
      <c r="K135" s="62"/>
      <c r="L135" s="62"/>
      <c r="M135" s="6"/>
      <c r="O135" s="4"/>
    </row>
    <row r="136" spans="2:15" ht="18" customHeight="1" x14ac:dyDescent="0.3">
      <c r="B136" s="6"/>
      <c r="C136" s="7"/>
      <c r="D136" s="7"/>
      <c r="E136" s="9"/>
      <c r="F136" s="115"/>
      <c r="G136" s="7"/>
      <c r="H136" s="7"/>
      <c r="I136" s="7"/>
      <c r="J136" s="5" t="str">
        <f>IFERROR((Tabel1[[#This Row],[Contracturen per week]]-Tabel1[[#This Row],[Contracturen per week min uren OSV per week]])/Tabel1[[#This Row],[Normuren per week]]," ")</f>
        <v xml:space="preserve"> </v>
      </c>
      <c r="K136" s="62"/>
      <c r="L136" s="62"/>
      <c r="M136" s="6"/>
      <c r="O136" s="4"/>
    </row>
    <row r="137" spans="2:15" ht="18" customHeight="1" x14ac:dyDescent="0.3">
      <c r="B137" s="6"/>
      <c r="C137" s="7"/>
      <c r="D137" s="7"/>
      <c r="E137" s="9"/>
      <c r="F137" s="115"/>
      <c r="G137" s="7"/>
      <c r="H137" s="7"/>
      <c r="I137" s="7"/>
      <c r="J137" s="5" t="str">
        <f>IFERROR((Tabel1[[#This Row],[Contracturen per week]]-Tabel1[[#This Row],[Contracturen per week min uren OSV per week]])/Tabel1[[#This Row],[Normuren per week]]," ")</f>
        <v xml:space="preserve"> </v>
      </c>
      <c r="K137" s="62"/>
      <c r="L137" s="62"/>
      <c r="M137" s="6"/>
      <c r="O137" s="4"/>
    </row>
    <row r="138" spans="2:15" ht="18" customHeight="1" x14ac:dyDescent="0.3">
      <c r="B138" s="6"/>
      <c r="C138" s="7"/>
      <c r="D138" s="7"/>
      <c r="E138" s="9"/>
      <c r="F138" s="115"/>
      <c r="G138" s="7"/>
      <c r="H138" s="7"/>
      <c r="I138" s="7"/>
      <c r="J138" s="5" t="str">
        <f>IFERROR((Tabel1[[#This Row],[Contracturen per week]]-Tabel1[[#This Row],[Contracturen per week min uren OSV per week]])/Tabel1[[#This Row],[Normuren per week]]," ")</f>
        <v xml:space="preserve"> </v>
      </c>
      <c r="K138" s="62"/>
      <c r="L138" s="62"/>
      <c r="M138" s="6"/>
      <c r="O138" s="4"/>
    </row>
    <row r="139" spans="2:15" ht="18" customHeight="1" x14ac:dyDescent="0.3">
      <c r="B139" s="6"/>
      <c r="C139" s="7"/>
      <c r="D139" s="7"/>
      <c r="E139" s="9"/>
      <c r="F139" s="115"/>
      <c r="G139" s="7"/>
      <c r="H139" s="7"/>
      <c r="I139" s="7"/>
      <c r="J139" s="5" t="str">
        <f>IFERROR((Tabel1[[#This Row],[Contracturen per week]]-Tabel1[[#This Row],[Contracturen per week min uren OSV per week]])/Tabel1[[#This Row],[Normuren per week]]," ")</f>
        <v xml:space="preserve"> </v>
      </c>
      <c r="K139" s="62"/>
      <c r="L139" s="62"/>
      <c r="M139" s="6"/>
      <c r="O139" s="4"/>
    </row>
    <row r="140" spans="2:15" ht="18" customHeight="1" x14ac:dyDescent="0.3">
      <c r="B140" s="6"/>
      <c r="C140" s="7"/>
      <c r="D140" s="7"/>
      <c r="E140" s="9"/>
      <c r="F140" s="115"/>
      <c r="G140" s="7"/>
      <c r="H140" s="7"/>
      <c r="I140" s="7"/>
      <c r="J140" s="5" t="str">
        <f>IFERROR((Tabel1[[#This Row],[Contracturen per week]]-Tabel1[[#This Row],[Contracturen per week min uren OSV per week]])/Tabel1[[#This Row],[Normuren per week]]," ")</f>
        <v xml:space="preserve"> </v>
      </c>
      <c r="K140" s="62"/>
      <c r="L140" s="62"/>
      <c r="M140" s="6"/>
      <c r="O140" s="4"/>
    </row>
    <row r="141" spans="2:15" ht="18" customHeight="1" x14ac:dyDescent="0.3">
      <c r="B141" s="6"/>
      <c r="C141" s="7"/>
      <c r="D141" s="7"/>
      <c r="E141" s="9"/>
      <c r="F141" s="115"/>
      <c r="G141" s="7"/>
      <c r="H141" s="7"/>
      <c r="I141" s="7"/>
      <c r="J141" s="5" t="str">
        <f>IFERROR((Tabel1[[#This Row],[Contracturen per week]]-Tabel1[[#This Row],[Contracturen per week min uren OSV per week]])/Tabel1[[#This Row],[Normuren per week]]," ")</f>
        <v xml:space="preserve"> </v>
      </c>
      <c r="K141" s="62"/>
      <c r="L141" s="62"/>
      <c r="M141" s="6"/>
      <c r="O141" s="4"/>
    </row>
    <row r="142" spans="2:15" ht="18" customHeight="1" x14ac:dyDescent="0.3">
      <c r="B142" s="6"/>
      <c r="C142" s="7"/>
      <c r="D142" s="7"/>
      <c r="E142" s="9"/>
      <c r="F142" s="115"/>
      <c r="G142" s="7"/>
      <c r="H142" s="7"/>
      <c r="I142" s="7"/>
      <c r="J142" s="5" t="str">
        <f>IFERROR((Tabel1[[#This Row],[Contracturen per week]]-Tabel1[[#This Row],[Contracturen per week min uren OSV per week]])/Tabel1[[#This Row],[Normuren per week]]," ")</f>
        <v xml:space="preserve"> </v>
      </c>
      <c r="K142" s="62"/>
      <c r="L142" s="62"/>
      <c r="M142" s="6"/>
      <c r="O142" s="4"/>
    </row>
    <row r="143" spans="2:15" ht="18" customHeight="1" x14ac:dyDescent="0.3">
      <c r="B143" s="6"/>
      <c r="C143" s="7"/>
      <c r="D143" s="7"/>
      <c r="E143" s="9"/>
      <c r="F143" s="115"/>
      <c r="G143" s="7"/>
      <c r="H143" s="7"/>
      <c r="I143" s="7"/>
      <c r="J143" s="5" t="str">
        <f>IFERROR((Tabel1[[#This Row],[Contracturen per week]]-Tabel1[[#This Row],[Contracturen per week min uren OSV per week]])/Tabel1[[#This Row],[Normuren per week]]," ")</f>
        <v xml:space="preserve"> </v>
      </c>
      <c r="K143" s="62"/>
      <c r="L143" s="62"/>
      <c r="M143" s="6"/>
      <c r="O143" s="4"/>
    </row>
    <row r="144" spans="2:15" ht="18" customHeight="1" x14ac:dyDescent="0.3">
      <c r="B144" s="6"/>
      <c r="C144" s="7"/>
      <c r="D144" s="7"/>
      <c r="E144" s="9"/>
      <c r="F144" s="115"/>
      <c r="G144" s="7"/>
      <c r="H144" s="7"/>
      <c r="I144" s="7"/>
      <c r="J144" s="5" t="str">
        <f>IFERROR((Tabel1[[#This Row],[Contracturen per week]]-Tabel1[[#This Row],[Contracturen per week min uren OSV per week]])/Tabel1[[#This Row],[Normuren per week]]," ")</f>
        <v xml:space="preserve"> </v>
      </c>
      <c r="K144" s="62"/>
      <c r="L144" s="62"/>
      <c r="M144" s="6"/>
      <c r="O144" s="4"/>
    </row>
    <row r="145" spans="2:15" ht="18" customHeight="1" x14ac:dyDescent="0.3">
      <c r="B145" s="6"/>
      <c r="C145" s="7"/>
      <c r="D145" s="7"/>
      <c r="E145" s="9"/>
      <c r="F145" s="115"/>
      <c r="G145" s="7"/>
      <c r="H145" s="7"/>
      <c r="I145" s="7"/>
      <c r="J145" s="5" t="str">
        <f>IFERROR((Tabel1[[#This Row],[Contracturen per week]]-Tabel1[[#This Row],[Contracturen per week min uren OSV per week]])/Tabel1[[#This Row],[Normuren per week]]," ")</f>
        <v xml:space="preserve"> </v>
      </c>
      <c r="K145" s="62"/>
      <c r="L145" s="62"/>
      <c r="M145" s="6"/>
      <c r="O145" s="4"/>
    </row>
    <row r="146" spans="2:15" ht="18" customHeight="1" x14ac:dyDescent="0.3">
      <c r="B146" s="6"/>
      <c r="C146" s="7"/>
      <c r="D146" s="7"/>
      <c r="E146" s="9"/>
      <c r="F146" s="115"/>
      <c r="G146" s="7"/>
      <c r="H146" s="7"/>
      <c r="I146" s="7"/>
      <c r="J146" s="5" t="str">
        <f>IFERROR((Tabel1[[#This Row],[Contracturen per week]]-Tabel1[[#This Row],[Contracturen per week min uren OSV per week]])/Tabel1[[#This Row],[Normuren per week]]," ")</f>
        <v xml:space="preserve"> </v>
      </c>
      <c r="K146" s="62"/>
      <c r="L146" s="62"/>
      <c r="M146" s="6"/>
      <c r="O146" s="4"/>
    </row>
    <row r="147" spans="2:15" ht="18" customHeight="1" x14ac:dyDescent="0.3">
      <c r="B147" s="6"/>
      <c r="C147" s="7"/>
      <c r="D147" s="7"/>
      <c r="E147" s="9"/>
      <c r="F147" s="115"/>
      <c r="G147" s="7"/>
      <c r="H147" s="7"/>
      <c r="I147" s="7"/>
      <c r="J147" s="5" t="str">
        <f>IFERROR((Tabel1[[#This Row],[Contracturen per week]]-Tabel1[[#This Row],[Contracturen per week min uren OSV per week]])/Tabel1[[#This Row],[Normuren per week]]," ")</f>
        <v xml:space="preserve"> </v>
      </c>
      <c r="K147" s="62"/>
      <c r="L147" s="62"/>
      <c r="M147" s="6"/>
      <c r="O147" s="4"/>
    </row>
    <row r="148" spans="2:15" ht="18" customHeight="1" x14ac:dyDescent="0.3">
      <c r="B148" s="6"/>
      <c r="C148" s="7"/>
      <c r="D148" s="7"/>
      <c r="E148" s="9"/>
      <c r="F148" s="115"/>
      <c r="G148" s="7"/>
      <c r="H148" s="7"/>
      <c r="I148" s="7"/>
      <c r="J148" s="5" t="str">
        <f>IFERROR((Tabel1[[#This Row],[Contracturen per week]]-Tabel1[[#This Row],[Contracturen per week min uren OSV per week]])/Tabel1[[#This Row],[Normuren per week]]," ")</f>
        <v xml:space="preserve"> </v>
      </c>
      <c r="K148" s="62"/>
      <c r="L148" s="62"/>
      <c r="M148" s="6"/>
      <c r="O148" s="4"/>
    </row>
    <row r="149" spans="2:15" ht="18" customHeight="1" x14ac:dyDescent="0.3">
      <c r="B149" s="6"/>
      <c r="C149" s="7"/>
      <c r="D149" s="7"/>
      <c r="E149" s="9"/>
      <c r="F149" s="115"/>
      <c r="G149" s="7"/>
      <c r="H149" s="7"/>
      <c r="I149" s="7"/>
      <c r="J149" s="5" t="str">
        <f>IFERROR((Tabel1[[#This Row],[Contracturen per week]]-Tabel1[[#This Row],[Contracturen per week min uren OSV per week]])/Tabel1[[#This Row],[Normuren per week]]," ")</f>
        <v xml:space="preserve"> </v>
      </c>
      <c r="K149" s="62"/>
      <c r="L149" s="62"/>
      <c r="M149" s="6"/>
      <c r="O149" s="4"/>
    </row>
    <row r="150" spans="2:15" ht="18" customHeight="1" x14ac:dyDescent="0.3">
      <c r="B150" s="6"/>
      <c r="C150" s="7"/>
      <c r="D150" s="7"/>
      <c r="E150" s="9"/>
      <c r="F150" s="115"/>
      <c r="G150" s="7"/>
      <c r="H150" s="7"/>
      <c r="I150" s="7"/>
      <c r="J150" s="5" t="str">
        <f>IFERROR((Tabel1[[#This Row],[Contracturen per week]]-Tabel1[[#This Row],[Contracturen per week min uren OSV per week]])/Tabel1[[#This Row],[Normuren per week]]," ")</f>
        <v xml:space="preserve"> </v>
      </c>
      <c r="K150" s="62"/>
      <c r="L150" s="62"/>
      <c r="M150" s="6"/>
      <c r="O150" s="4"/>
    </row>
    <row r="151" spans="2:15" ht="18" customHeight="1" x14ac:dyDescent="0.3">
      <c r="B151" s="6"/>
      <c r="C151" s="7"/>
      <c r="D151" s="7"/>
      <c r="E151" s="9"/>
      <c r="F151" s="115"/>
      <c r="G151" s="7"/>
      <c r="H151" s="7"/>
      <c r="I151" s="7"/>
      <c r="J151" s="5" t="str">
        <f>IFERROR((Tabel1[[#This Row],[Contracturen per week]]-Tabel1[[#This Row],[Contracturen per week min uren OSV per week]])/Tabel1[[#This Row],[Normuren per week]]," ")</f>
        <v xml:space="preserve"> </v>
      </c>
      <c r="K151" s="62"/>
      <c r="L151" s="62"/>
      <c r="M151" s="6"/>
      <c r="O151" s="4"/>
    </row>
    <row r="152" spans="2:15" ht="18" customHeight="1" x14ac:dyDescent="0.3">
      <c r="B152" s="6"/>
      <c r="C152" s="7"/>
      <c r="D152" s="7"/>
      <c r="E152" s="9"/>
      <c r="F152" s="115"/>
      <c r="G152" s="7"/>
      <c r="H152" s="7"/>
      <c r="I152" s="7"/>
      <c r="J152" s="5" t="str">
        <f>IFERROR((Tabel1[[#This Row],[Contracturen per week]]-Tabel1[[#This Row],[Contracturen per week min uren OSV per week]])/Tabel1[[#This Row],[Normuren per week]]," ")</f>
        <v xml:space="preserve"> </v>
      </c>
      <c r="K152" s="62"/>
      <c r="L152" s="62"/>
      <c r="M152" s="6"/>
      <c r="O152" s="4"/>
    </row>
    <row r="153" spans="2:15" ht="18" customHeight="1" x14ac:dyDescent="0.3">
      <c r="B153" s="6"/>
      <c r="C153" s="7"/>
      <c r="D153" s="7"/>
      <c r="E153" s="9"/>
      <c r="F153" s="115"/>
      <c r="G153" s="7"/>
      <c r="H153" s="7"/>
      <c r="I153" s="7"/>
      <c r="J153" s="5" t="str">
        <f>IFERROR((Tabel1[[#This Row],[Contracturen per week]]-Tabel1[[#This Row],[Contracturen per week min uren OSV per week]])/Tabel1[[#This Row],[Normuren per week]]," ")</f>
        <v xml:space="preserve"> </v>
      </c>
      <c r="K153" s="62"/>
      <c r="L153" s="62"/>
      <c r="M153" s="6"/>
      <c r="O153" s="4"/>
    </row>
    <row r="154" spans="2:15" ht="18" customHeight="1" x14ac:dyDescent="0.3">
      <c r="B154" s="6"/>
      <c r="C154" s="7"/>
      <c r="D154" s="7"/>
      <c r="E154" s="9"/>
      <c r="F154" s="115"/>
      <c r="G154" s="7"/>
      <c r="H154" s="7"/>
      <c r="I154" s="7"/>
      <c r="J154" s="5" t="str">
        <f>IFERROR((Tabel1[[#This Row],[Contracturen per week]]-Tabel1[[#This Row],[Contracturen per week min uren OSV per week]])/Tabel1[[#This Row],[Normuren per week]]," ")</f>
        <v xml:space="preserve"> </v>
      </c>
      <c r="K154" s="62"/>
      <c r="L154" s="62"/>
      <c r="M154" s="6"/>
      <c r="O154" s="4"/>
    </row>
    <row r="155" spans="2:15" ht="18" customHeight="1" x14ac:dyDescent="0.3">
      <c r="B155" s="6"/>
      <c r="C155" s="7"/>
      <c r="D155" s="7"/>
      <c r="E155" s="9"/>
      <c r="F155" s="115"/>
      <c r="G155" s="7"/>
      <c r="H155" s="7"/>
      <c r="I155" s="7"/>
      <c r="J155" s="5" t="str">
        <f>IFERROR((Tabel1[[#This Row],[Contracturen per week]]-Tabel1[[#This Row],[Contracturen per week min uren OSV per week]])/Tabel1[[#This Row],[Normuren per week]]," ")</f>
        <v xml:space="preserve"> </v>
      </c>
      <c r="K155" s="62"/>
      <c r="L155" s="62"/>
      <c r="M155" s="6"/>
      <c r="O155" s="4"/>
    </row>
    <row r="156" spans="2:15" ht="18" customHeight="1" x14ac:dyDescent="0.3">
      <c r="B156" s="6"/>
      <c r="C156" s="7"/>
      <c r="D156" s="7"/>
      <c r="E156" s="9"/>
      <c r="F156" s="115"/>
      <c r="G156" s="7"/>
      <c r="H156" s="7"/>
      <c r="I156" s="7"/>
      <c r="J156" s="5" t="str">
        <f>IFERROR((Tabel1[[#This Row],[Contracturen per week]]-Tabel1[[#This Row],[Contracturen per week min uren OSV per week]])/Tabel1[[#This Row],[Normuren per week]]," ")</f>
        <v xml:space="preserve"> </v>
      </c>
      <c r="K156" s="62"/>
      <c r="L156" s="62"/>
      <c r="M156" s="6"/>
      <c r="O156" s="4"/>
    </row>
    <row r="157" spans="2:15" ht="18" customHeight="1" x14ac:dyDescent="0.3">
      <c r="B157" s="6"/>
      <c r="C157" s="7"/>
      <c r="D157" s="7"/>
      <c r="E157" s="9"/>
      <c r="F157" s="115"/>
      <c r="G157" s="7"/>
      <c r="H157" s="7"/>
      <c r="I157" s="7"/>
      <c r="J157" s="5" t="str">
        <f>IFERROR((Tabel1[[#This Row],[Contracturen per week]]-Tabel1[[#This Row],[Contracturen per week min uren OSV per week]])/Tabel1[[#This Row],[Normuren per week]]," ")</f>
        <v xml:space="preserve"> </v>
      </c>
      <c r="K157" s="62"/>
      <c r="L157" s="62"/>
      <c r="M157" s="6"/>
      <c r="O157" s="4"/>
    </row>
    <row r="158" spans="2:15" ht="18" customHeight="1" x14ac:dyDescent="0.3">
      <c r="B158" s="6"/>
      <c r="C158" s="7"/>
      <c r="D158" s="7"/>
      <c r="E158" s="9"/>
      <c r="F158" s="115"/>
      <c r="G158" s="7"/>
      <c r="H158" s="7"/>
      <c r="I158" s="7"/>
      <c r="J158" s="5" t="str">
        <f>IFERROR((Tabel1[[#This Row],[Contracturen per week]]-Tabel1[[#This Row],[Contracturen per week min uren OSV per week]])/Tabel1[[#This Row],[Normuren per week]]," ")</f>
        <v xml:space="preserve"> </v>
      </c>
      <c r="K158" s="62"/>
      <c r="L158" s="62"/>
      <c r="M158" s="6"/>
      <c r="O158" s="4"/>
    </row>
    <row r="159" spans="2:15" ht="18" customHeight="1" x14ac:dyDescent="0.3">
      <c r="B159" s="6"/>
      <c r="C159" s="7"/>
      <c r="D159" s="7"/>
      <c r="E159" s="9"/>
      <c r="F159" s="115"/>
      <c r="G159" s="7"/>
      <c r="H159" s="7"/>
      <c r="I159" s="7"/>
      <c r="J159" s="5" t="str">
        <f>IFERROR((Tabel1[[#This Row],[Contracturen per week]]-Tabel1[[#This Row],[Contracturen per week min uren OSV per week]])/Tabel1[[#This Row],[Normuren per week]]," ")</f>
        <v xml:space="preserve"> </v>
      </c>
      <c r="K159" s="62"/>
      <c r="L159" s="62"/>
      <c r="M159" s="6"/>
      <c r="O159" s="4"/>
    </row>
    <row r="160" spans="2:15" ht="18" customHeight="1" x14ac:dyDescent="0.3">
      <c r="B160" s="6"/>
      <c r="C160" s="7"/>
      <c r="D160" s="7"/>
      <c r="E160" s="9"/>
      <c r="F160" s="115"/>
      <c r="G160" s="7"/>
      <c r="H160" s="7"/>
      <c r="I160" s="7"/>
      <c r="J160" s="5" t="str">
        <f>IFERROR((Tabel1[[#This Row],[Contracturen per week]]-Tabel1[[#This Row],[Contracturen per week min uren OSV per week]])/Tabel1[[#This Row],[Normuren per week]]," ")</f>
        <v xml:space="preserve"> </v>
      </c>
      <c r="K160" s="62"/>
      <c r="L160" s="62"/>
      <c r="M160" s="6"/>
      <c r="O160" s="4"/>
    </row>
    <row r="161" spans="2:15" ht="18" customHeight="1" x14ac:dyDescent="0.3">
      <c r="B161" s="6"/>
      <c r="C161" s="7"/>
      <c r="D161" s="7"/>
      <c r="E161" s="9"/>
      <c r="F161" s="115"/>
      <c r="G161" s="7"/>
      <c r="H161" s="7"/>
      <c r="I161" s="7"/>
      <c r="J161" s="5" t="str">
        <f>IFERROR((Tabel1[[#This Row],[Contracturen per week]]-Tabel1[[#This Row],[Contracturen per week min uren OSV per week]])/Tabel1[[#This Row],[Normuren per week]]," ")</f>
        <v xml:space="preserve"> </v>
      </c>
      <c r="K161" s="62"/>
      <c r="L161" s="62"/>
      <c r="M161" s="6"/>
      <c r="O161" s="4"/>
    </row>
    <row r="162" spans="2:15" ht="18" customHeight="1" x14ac:dyDescent="0.3">
      <c r="B162" s="6"/>
      <c r="C162" s="7"/>
      <c r="D162" s="7"/>
      <c r="E162" s="9"/>
      <c r="F162" s="115"/>
      <c r="G162" s="7"/>
      <c r="H162" s="7"/>
      <c r="I162" s="7"/>
      <c r="J162" s="5" t="str">
        <f>IFERROR((Tabel1[[#This Row],[Contracturen per week]]-Tabel1[[#This Row],[Contracturen per week min uren OSV per week]])/Tabel1[[#This Row],[Normuren per week]]," ")</f>
        <v xml:space="preserve"> </v>
      </c>
      <c r="K162" s="62"/>
      <c r="L162" s="62"/>
      <c r="M162" s="6"/>
      <c r="O162" s="4"/>
    </row>
    <row r="163" spans="2:15" ht="18" customHeight="1" x14ac:dyDescent="0.3">
      <c r="B163" s="6"/>
      <c r="C163" s="7"/>
      <c r="D163" s="7"/>
      <c r="E163" s="9"/>
      <c r="F163" s="115"/>
      <c r="G163" s="7"/>
      <c r="H163" s="7"/>
      <c r="I163" s="7"/>
      <c r="J163" s="5" t="str">
        <f>IFERROR((Tabel1[[#This Row],[Contracturen per week]]-Tabel1[[#This Row],[Contracturen per week min uren OSV per week]])/Tabel1[[#This Row],[Normuren per week]]," ")</f>
        <v xml:space="preserve"> </v>
      </c>
      <c r="K163" s="62"/>
      <c r="L163" s="62"/>
      <c r="M163" s="6"/>
      <c r="O163" s="4"/>
    </row>
    <row r="164" spans="2:15" ht="18" customHeight="1" x14ac:dyDescent="0.3">
      <c r="B164" s="6"/>
      <c r="C164" s="7"/>
      <c r="D164" s="7"/>
      <c r="E164" s="9"/>
      <c r="F164" s="115"/>
      <c r="G164" s="7"/>
      <c r="H164" s="7"/>
      <c r="I164" s="7"/>
      <c r="J164" s="5" t="str">
        <f>IFERROR((Tabel1[[#This Row],[Contracturen per week]]-Tabel1[[#This Row],[Contracturen per week min uren OSV per week]])/Tabel1[[#This Row],[Normuren per week]]," ")</f>
        <v xml:space="preserve"> </v>
      </c>
      <c r="K164" s="62"/>
      <c r="L164" s="62"/>
      <c r="M164" s="6"/>
      <c r="O164" s="4"/>
    </row>
    <row r="165" spans="2:15" ht="18" customHeight="1" x14ac:dyDescent="0.3">
      <c r="B165" s="6"/>
      <c r="C165" s="7"/>
      <c r="D165" s="7"/>
      <c r="E165" s="9"/>
      <c r="F165" s="115"/>
      <c r="G165" s="7"/>
      <c r="H165" s="7"/>
      <c r="I165" s="7"/>
      <c r="J165" s="5" t="str">
        <f>IFERROR((Tabel1[[#This Row],[Contracturen per week]]-Tabel1[[#This Row],[Contracturen per week min uren OSV per week]])/Tabel1[[#This Row],[Normuren per week]]," ")</f>
        <v xml:space="preserve"> </v>
      </c>
      <c r="K165" s="62"/>
      <c r="L165" s="62"/>
      <c r="M165" s="6"/>
      <c r="O165" s="4"/>
    </row>
    <row r="166" spans="2:15" ht="18" customHeight="1" x14ac:dyDescent="0.3">
      <c r="B166" s="6"/>
      <c r="C166" s="7"/>
      <c r="D166" s="7"/>
      <c r="E166" s="9"/>
      <c r="F166" s="115"/>
      <c r="G166" s="7"/>
      <c r="H166" s="7"/>
      <c r="I166" s="7"/>
      <c r="J166" s="5" t="str">
        <f>IFERROR((Tabel1[[#This Row],[Contracturen per week]]-Tabel1[[#This Row],[Contracturen per week min uren OSV per week]])/Tabel1[[#This Row],[Normuren per week]]," ")</f>
        <v xml:space="preserve"> </v>
      </c>
      <c r="K166" s="62"/>
      <c r="L166" s="62"/>
      <c r="M166" s="6"/>
      <c r="O166" s="4"/>
    </row>
    <row r="167" spans="2:15" ht="18" customHeight="1" x14ac:dyDescent="0.3">
      <c r="B167" s="6"/>
      <c r="C167" s="7"/>
      <c r="D167" s="7"/>
      <c r="E167" s="9"/>
      <c r="F167" s="115"/>
      <c r="G167" s="7"/>
      <c r="H167" s="7"/>
      <c r="I167" s="7"/>
      <c r="J167" s="5" t="str">
        <f>IFERROR((Tabel1[[#This Row],[Contracturen per week]]-Tabel1[[#This Row],[Contracturen per week min uren OSV per week]])/Tabel1[[#This Row],[Normuren per week]]," ")</f>
        <v xml:space="preserve"> </v>
      </c>
      <c r="K167" s="62"/>
      <c r="L167" s="62"/>
      <c r="M167" s="6"/>
      <c r="O167" s="4"/>
    </row>
    <row r="168" spans="2:15" ht="18" customHeight="1" x14ac:dyDescent="0.3">
      <c r="B168" s="6"/>
      <c r="C168" s="7"/>
      <c r="D168" s="7"/>
      <c r="E168" s="9"/>
      <c r="F168" s="115"/>
      <c r="G168" s="7"/>
      <c r="H168" s="7"/>
      <c r="I168" s="7"/>
      <c r="J168" s="5" t="str">
        <f>IFERROR((Tabel1[[#This Row],[Contracturen per week]]-Tabel1[[#This Row],[Contracturen per week min uren OSV per week]])/Tabel1[[#This Row],[Normuren per week]]," ")</f>
        <v xml:space="preserve"> </v>
      </c>
      <c r="K168" s="62"/>
      <c r="L168" s="62"/>
      <c r="M168" s="6"/>
      <c r="O168" s="4"/>
    </row>
    <row r="169" spans="2:15" ht="18" customHeight="1" x14ac:dyDescent="0.3">
      <c r="B169" s="6"/>
      <c r="C169" s="7"/>
      <c r="D169" s="7"/>
      <c r="E169" s="9"/>
      <c r="F169" s="115"/>
      <c r="G169" s="7"/>
      <c r="H169" s="7"/>
      <c r="I169" s="7"/>
      <c r="J169" s="5" t="str">
        <f>IFERROR((Tabel1[[#This Row],[Contracturen per week]]-Tabel1[[#This Row],[Contracturen per week min uren OSV per week]])/Tabel1[[#This Row],[Normuren per week]]," ")</f>
        <v xml:space="preserve"> </v>
      </c>
      <c r="K169" s="62"/>
      <c r="L169" s="62"/>
      <c r="M169" s="6"/>
      <c r="O169" s="4"/>
    </row>
    <row r="170" spans="2:15" ht="18" customHeight="1" x14ac:dyDescent="0.3">
      <c r="B170" s="6"/>
      <c r="C170" s="7"/>
      <c r="D170" s="7"/>
      <c r="E170" s="9"/>
      <c r="F170" s="115"/>
      <c r="G170" s="7"/>
      <c r="H170" s="7"/>
      <c r="I170" s="7"/>
      <c r="J170" s="5" t="str">
        <f>IFERROR((Tabel1[[#This Row],[Contracturen per week]]-Tabel1[[#This Row],[Contracturen per week min uren OSV per week]])/Tabel1[[#This Row],[Normuren per week]]," ")</f>
        <v xml:space="preserve"> </v>
      </c>
      <c r="K170" s="62"/>
      <c r="L170" s="62"/>
      <c r="M170" s="6"/>
      <c r="O170" s="4"/>
    </row>
    <row r="171" spans="2:15" ht="18" customHeight="1" x14ac:dyDescent="0.3">
      <c r="B171" s="6"/>
      <c r="C171" s="7"/>
      <c r="D171" s="7"/>
      <c r="E171" s="9"/>
      <c r="F171" s="115"/>
      <c r="G171" s="7"/>
      <c r="H171" s="7"/>
      <c r="I171" s="7"/>
      <c r="J171" s="5" t="str">
        <f>IFERROR((Tabel1[[#This Row],[Contracturen per week]]-Tabel1[[#This Row],[Contracturen per week min uren OSV per week]])/Tabel1[[#This Row],[Normuren per week]]," ")</f>
        <v xml:space="preserve"> </v>
      </c>
      <c r="K171" s="62"/>
      <c r="L171" s="62"/>
      <c r="M171" s="6"/>
      <c r="O171" s="4"/>
    </row>
    <row r="172" spans="2:15" ht="18" customHeight="1" x14ac:dyDescent="0.3">
      <c r="B172" s="6"/>
      <c r="C172" s="7"/>
      <c r="D172" s="7"/>
      <c r="E172" s="9"/>
      <c r="F172" s="115"/>
      <c r="G172" s="7"/>
      <c r="H172" s="7"/>
      <c r="I172" s="7"/>
      <c r="J172" s="5" t="str">
        <f>IFERROR((Tabel1[[#This Row],[Contracturen per week]]-Tabel1[[#This Row],[Contracturen per week min uren OSV per week]])/Tabel1[[#This Row],[Normuren per week]]," ")</f>
        <v xml:space="preserve"> </v>
      </c>
      <c r="K172" s="62"/>
      <c r="L172" s="62"/>
      <c r="M172" s="6"/>
      <c r="O172" s="4"/>
    </row>
    <row r="173" spans="2:15" ht="18" customHeight="1" x14ac:dyDescent="0.3">
      <c r="B173" s="6"/>
      <c r="C173" s="7"/>
      <c r="D173" s="7"/>
      <c r="E173" s="9"/>
      <c r="F173" s="115"/>
      <c r="G173" s="7"/>
      <c r="H173" s="7"/>
      <c r="I173" s="7"/>
      <c r="J173" s="5" t="str">
        <f>IFERROR((Tabel1[[#This Row],[Contracturen per week]]-Tabel1[[#This Row],[Contracturen per week min uren OSV per week]])/Tabel1[[#This Row],[Normuren per week]]," ")</f>
        <v xml:space="preserve"> </v>
      </c>
      <c r="K173" s="62"/>
      <c r="L173" s="62"/>
      <c r="M173" s="6"/>
      <c r="O173" s="4"/>
    </row>
    <row r="174" spans="2:15" ht="18" customHeight="1" x14ac:dyDescent="0.3">
      <c r="B174" s="6"/>
      <c r="C174" s="7"/>
      <c r="D174" s="7"/>
      <c r="E174" s="9"/>
      <c r="F174" s="115"/>
      <c r="G174" s="7"/>
      <c r="H174" s="7"/>
      <c r="I174" s="7"/>
      <c r="J174" s="5" t="str">
        <f>IFERROR((Tabel1[[#This Row],[Contracturen per week]]-Tabel1[[#This Row],[Contracturen per week min uren OSV per week]])/Tabel1[[#This Row],[Normuren per week]]," ")</f>
        <v xml:space="preserve"> </v>
      </c>
      <c r="K174" s="62"/>
      <c r="L174" s="62"/>
      <c r="M174" s="6"/>
      <c r="O174" s="4"/>
    </row>
    <row r="175" spans="2:15" ht="18" customHeight="1" x14ac:dyDescent="0.3">
      <c r="B175" s="6"/>
      <c r="C175" s="7"/>
      <c r="D175" s="7"/>
      <c r="E175" s="9"/>
      <c r="F175" s="115"/>
      <c r="G175" s="7"/>
      <c r="H175" s="7"/>
      <c r="I175" s="7"/>
      <c r="J175" s="5" t="str">
        <f>IFERROR((Tabel1[[#This Row],[Contracturen per week]]-Tabel1[[#This Row],[Contracturen per week min uren OSV per week]])/Tabel1[[#This Row],[Normuren per week]]," ")</f>
        <v xml:space="preserve"> </v>
      </c>
      <c r="K175" s="62"/>
      <c r="L175" s="62"/>
      <c r="M175" s="6"/>
      <c r="O175" s="4"/>
    </row>
    <row r="176" spans="2:15" ht="18" customHeight="1" x14ac:dyDescent="0.3">
      <c r="B176" s="6"/>
      <c r="C176" s="7"/>
      <c r="D176" s="7"/>
      <c r="E176" s="9"/>
      <c r="F176" s="115"/>
      <c r="G176" s="7"/>
      <c r="H176" s="7"/>
      <c r="I176" s="7"/>
      <c r="J176" s="5" t="str">
        <f>IFERROR((Tabel1[[#This Row],[Contracturen per week]]-Tabel1[[#This Row],[Contracturen per week min uren OSV per week]])/Tabel1[[#This Row],[Normuren per week]]," ")</f>
        <v xml:space="preserve"> </v>
      </c>
      <c r="K176" s="62"/>
      <c r="L176" s="62"/>
      <c r="M176" s="6"/>
      <c r="O176" s="4"/>
    </row>
    <row r="177" spans="2:15" ht="18" customHeight="1" x14ac:dyDescent="0.3">
      <c r="B177" s="6"/>
      <c r="C177" s="7"/>
      <c r="D177" s="7"/>
      <c r="E177" s="9"/>
      <c r="F177" s="115"/>
      <c r="G177" s="7"/>
      <c r="H177" s="7"/>
      <c r="I177" s="7"/>
      <c r="J177" s="5" t="str">
        <f>IFERROR((Tabel1[[#This Row],[Contracturen per week]]-Tabel1[[#This Row],[Contracturen per week min uren OSV per week]])/Tabel1[[#This Row],[Normuren per week]]," ")</f>
        <v xml:space="preserve"> </v>
      </c>
      <c r="K177" s="62"/>
      <c r="L177" s="62"/>
      <c r="M177" s="6"/>
      <c r="O177" s="4"/>
    </row>
    <row r="178" spans="2:15" ht="18" customHeight="1" x14ac:dyDescent="0.3">
      <c r="B178" s="6"/>
      <c r="C178" s="7"/>
      <c r="D178" s="7"/>
      <c r="E178" s="9"/>
      <c r="F178" s="115"/>
      <c r="G178" s="7"/>
      <c r="H178" s="7"/>
      <c r="I178" s="7"/>
      <c r="J178" s="5" t="str">
        <f>IFERROR((Tabel1[[#This Row],[Contracturen per week]]-Tabel1[[#This Row],[Contracturen per week min uren OSV per week]])/Tabel1[[#This Row],[Normuren per week]]," ")</f>
        <v xml:space="preserve"> </v>
      </c>
      <c r="K178" s="62"/>
      <c r="L178" s="62"/>
      <c r="M178" s="6"/>
      <c r="O178" s="4"/>
    </row>
    <row r="179" spans="2:15" ht="18" customHeight="1" x14ac:dyDescent="0.3">
      <c r="B179" s="6"/>
      <c r="C179" s="7"/>
      <c r="D179" s="7"/>
      <c r="E179" s="9"/>
      <c r="F179" s="115"/>
      <c r="G179" s="7"/>
      <c r="H179" s="7"/>
      <c r="I179" s="7"/>
      <c r="J179" s="5" t="str">
        <f>IFERROR((Tabel1[[#This Row],[Contracturen per week]]-Tabel1[[#This Row],[Contracturen per week min uren OSV per week]])/Tabel1[[#This Row],[Normuren per week]]," ")</f>
        <v xml:space="preserve"> </v>
      </c>
      <c r="K179" s="62"/>
      <c r="L179" s="62"/>
      <c r="M179" s="6"/>
      <c r="O179" s="4"/>
    </row>
    <row r="180" spans="2:15" ht="18" customHeight="1" x14ac:dyDescent="0.3">
      <c r="B180" s="6"/>
      <c r="C180" s="7"/>
      <c r="D180" s="7"/>
      <c r="E180" s="9"/>
      <c r="F180" s="115"/>
      <c r="G180" s="7"/>
      <c r="H180" s="7"/>
      <c r="I180" s="7"/>
      <c r="J180" s="5" t="str">
        <f>IFERROR((Tabel1[[#This Row],[Contracturen per week]]-Tabel1[[#This Row],[Contracturen per week min uren OSV per week]])/Tabel1[[#This Row],[Normuren per week]]," ")</f>
        <v xml:space="preserve"> </v>
      </c>
      <c r="K180" s="62"/>
      <c r="L180" s="62"/>
      <c r="M180" s="6"/>
      <c r="O180" s="4"/>
    </row>
    <row r="181" spans="2:15" ht="18" customHeight="1" x14ac:dyDescent="0.3">
      <c r="B181" s="6"/>
      <c r="C181" s="7"/>
      <c r="D181" s="7"/>
      <c r="E181" s="9"/>
      <c r="F181" s="115"/>
      <c r="G181" s="7"/>
      <c r="H181" s="7"/>
      <c r="I181" s="7"/>
      <c r="J181" s="5" t="str">
        <f>IFERROR((Tabel1[[#This Row],[Contracturen per week]]-Tabel1[[#This Row],[Contracturen per week min uren OSV per week]])/Tabel1[[#This Row],[Normuren per week]]," ")</f>
        <v xml:space="preserve"> </v>
      </c>
      <c r="K181" s="62"/>
      <c r="L181" s="62"/>
      <c r="M181" s="6"/>
      <c r="O181" s="4"/>
    </row>
    <row r="182" spans="2:15" ht="18" customHeight="1" x14ac:dyDescent="0.3">
      <c r="B182" s="6"/>
      <c r="C182" s="7"/>
      <c r="D182" s="7"/>
      <c r="E182" s="9"/>
      <c r="F182" s="115"/>
      <c r="G182" s="7"/>
      <c r="H182" s="7"/>
      <c r="I182" s="7"/>
      <c r="J182" s="5" t="str">
        <f>IFERROR((Tabel1[[#This Row],[Contracturen per week]]-Tabel1[[#This Row],[Contracturen per week min uren OSV per week]])/Tabel1[[#This Row],[Normuren per week]]," ")</f>
        <v xml:space="preserve"> </v>
      </c>
      <c r="K182" s="62"/>
      <c r="L182" s="62"/>
      <c r="M182" s="6"/>
      <c r="O182" s="4"/>
    </row>
    <row r="183" spans="2:15" ht="18" customHeight="1" x14ac:dyDescent="0.3">
      <c r="B183" s="6"/>
      <c r="C183" s="7"/>
      <c r="D183" s="7"/>
      <c r="E183" s="9"/>
      <c r="F183" s="115"/>
      <c r="G183" s="7"/>
      <c r="H183" s="7"/>
      <c r="I183" s="7"/>
      <c r="J183" s="5" t="str">
        <f>IFERROR((Tabel1[[#This Row],[Contracturen per week]]-Tabel1[[#This Row],[Contracturen per week min uren OSV per week]])/Tabel1[[#This Row],[Normuren per week]]," ")</f>
        <v xml:space="preserve"> </v>
      </c>
      <c r="K183" s="62"/>
      <c r="L183" s="62"/>
      <c r="M183" s="6"/>
      <c r="O183" s="4"/>
    </row>
    <row r="184" spans="2:15" ht="18" customHeight="1" x14ac:dyDescent="0.3">
      <c r="B184" s="6"/>
      <c r="C184" s="7"/>
      <c r="D184" s="7"/>
      <c r="E184" s="9"/>
      <c r="F184" s="115"/>
      <c r="G184" s="7"/>
      <c r="H184" s="7"/>
      <c r="I184" s="7"/>
      <c r="J184" s="5" t="str">
        <f>IFERROR((Tabel1[[#This Row],[Contracturen per week]]-Tabel1[[#This Row],[Contracturen per week min uren OSV per week]])/Tabel1[[#This Row],[Normuren per week]]," ")</f>
        <v xml:space="preserve"> </v>
      </c>
      <c r="K184" s="62"/>
      <c r="L184" s="62"/>
      <c r="M184" s="6"/>
      <c r="O184" s="4"/>
    </row>
    <row r="185" spans="2:15" ht="18" customHeight="1" x14ac:dyDescent="0.3">
      <c r="B185" s="6"/>
      <c r="C185" s="7"/>
      <c r="D185" s="7"/>
      <c r="E185" s="9"/>
      <c r="F185" s="115"/>
      <c r="G185" s="7"/>
      <c r="H185" s="7"/>
      <c r="I185" s="7"/>
      <c r="J185" s="5" t="str">
        <f>IFERROR((Tabel1[[#This Row],[Contracturen per week]]-Tabel1[[#This Row],[Contracturen per week min uren OSV per week]])/Tabel1[[#This Row],[Normuren per week]]," ")</f>
        <v xml:space="preserve"> </v>
      </c>
      <c r="K185" s="62"/>
      <c r="L185" s="62"/>
      <c r="M185" s="6"/>
      <c r="O185" s="4"/>
    </row>
    <row r="186" spans="2:15" ht="18" customHeight="1" x14ac:dyDescent="0.3">
      <c r="B186" s="6"/>
      <c r="C186" s="7"/>
      <c r="D186" s="7"/>
      <c r="E186" s="9"/>
      <c r="F186" s="115"/>
      <c r="G186" s="7"/>
      <c r="H186" s="7"/>
      <c r="I186" s="7"/>
      <c r="J186" s="5" t="str">
        <f>IFERROR((Tabel1[[#This Row],[Contracturen per week]]-Tabel1[[#This Row],[Contracturen per week min uren OSV per week]])/Tabel1[[#This Row],[Normuren per week]]," ")</f>
        <v xml:space="preserve"> </v>
      </c>
      <c r="K186" s="62"/>
      <c r="L186" s="62"/>
      <c r="M186" s="6"/>
      <c r="O186" s="4"/>
    </row>
    <row r="187" spans="2:15" ht="18" customHeight="1" x14ac:dyDescent="0.3">
      <c r="B187" s="6"/>
      <c r="C187" s="7"/>
      <c r="D187" s="7"/>
      <c r="E187" s="9"/>
      <c r="F187" s="115"/>
      <c r="G187" s="7"/>
      <c r="H187" s="7"/>
      <c r="I187" s="7"/>
      <c r="J187" s="5" t="str">
        <f>IFERROR((Tabel1[[#This Row],[Contracturen per week]]-Tabel1[[#This Row],[Contracturen per week min uren OSV per week]])/Tabel1[[#This Row],[Normuren per week]]," ")</f>
        <v xml:space="preserve"> </v>
      </c>
      <c r="K187" s="62"/>
      <c r="L187" s="62"/>
      <c r="M187" s="6"/>
      <c r="O187" s="4"/>
    </row>
    <row r="188" spans="2:15" ht="18" customHeight="1" x14ac:dyDescent="0.3">
      <c r="B188" s="6"/>
      <c r="C188" s="7"/>
      <c r="D188" s="7"/>
      <c r="E188" s="9"/>
      <c r="F188" s="115"/>
      <c r="G188" s="7"/>
      <c r="H188" s="7"/>
      <c r="I188" s="7"/>
      <c r="J188" s="5" t="str">
        <f>IFERROR((Tabel1[[#This Row],[Contracturen per week]]-Tabel1[[#This Row],[Contracturen per week min uren OSV per week]])/Tabel1[[#This Row],[Normuren per week]]," ")</f>
        <v xml:space="preserve"> </v>
      </c>
      <c r="K188" s="62"/>
      <c r="L188" s="62"/>
      <c r="M188" s="6"/>
      <c r="O188" s="4"/>
    </row>
    <row r="189" spans="2:15" ht="18" customHeight="1" x14ac:dyDescent="0.3">
      <c r="B189" s="6"/>
      <c r="C189" s="7"/>
      <c r="D189" s="7"/>
      <c r="E189" s="9"/>
      <c r="F189" s="115"/>
      <c r="G189" s="7"/>
      <c r="H189" s="7"/>
      <c r="I189" s="7"/>
      <c r="J189" s="5" t="str">
        <f>IFERROR((Tabel1[[#This Row],[Contracturen per week]]-Tabel1[[#This Row],[Contracturen per week min uren OSV per week]])/Tabel1[[#This Row],[Normuren per week]]," ")</f>
        <v xml:space="preserve"> </v>
      </c>
      <c r="K189" s="62"/>
      <c r="L189" s="62"/>
      <c r="M189" s="6"/>
      <c r="O189" s="4"/>
    </row>
    <row r="190" spans="2:15" ht="18" customHeight="1" x14ac:dyDescent="0.3">
      <c r="B190" s="6"/>
      <c r="C190" s="7"/>
      <c r="D190" s="7"/>
      <c r="E190" s="9"/>
      <c r="F190" s="115"/>
      <c r="G190" s="7"/>
      <c r="H190" s="7"/>
      <c r="I190" s="7"/>
      <c r="J190" s="5" t="str">
        <f>IFERROR((Tabel1[[#This Row],[Contracturen per week]]-Tabel1[[#This Row],[Contracturen per week min uren OSV per week]])/Tabel1[[#This Row],[Normuren per week]]," ")</f>
        <v xml:space="preserve"> </v>
      </c>
      <c r="K190" s="62"/>
      <c r="L190" s="62"/>
      <c r="M190" s="6"/>
      <c r="O190" s="4"/>
    </row>
    <row r="191" spans="2:15" ht="18" customHeight="1" x14ac:dyDescent="0.3">
      <c r="B191" s="6"/>
      <c r="C191" s="7"/>
      <c r="D191" s="7"/>
      <c r="E191" s="9"/>
      <c r="F191" s="115"/>
      <c r="G191" s="7"/>
      <c r="H191" s="7"/>
      <c r="I191" s="7"/>
      <c r="J191" s="5" t="str">
        <f>IFERROR((Tabel1[[#This Row],[Contracturen per week]]-Tabel1[[#This Row],[Contracturen per week min uren OSV per week]])/Tabel1[[#This Row],[Normuren per week]]," ")</f>
        <v xml:space="preserve"> </v>
      </c>
      <c r="K191" s="62"/>
      <c r="L191" s="62"/>
      <c r="M191" s="6"/>
      <c r="O191" s="4"/>
    </row>
    <row r="192" spans="2:15" ht="18" customHeight="1" x14ac:dyDescent="0.3">
      <c r="B192" s="6"/>
      <c r="C192" s="7"/>
      <c r="D192" s="7"/>
      <c r="E192" s="9"/>
      <c r="F192" s="115"/>
      <c r="G192" s="7"/>
      <c r="H192" s="7"/>
      <c r="I192" s="7"/>
      <c r="J192" s="5" t="str">
        <f>IFERROR((Tabel1[[#This Row],[Contracturen per week]]-Tabel1[[#This Row],[Contracturen per week min uren OSV per week]])/Tabel1[[#This Row],[Normuren per week]]," ")</f>
        <v xml:space="preserve"> </v>
      </c>
      <c r="K192" s="62"/>
      <c r="L192" s="62"/>
      <c r="M192" s="6"/>
      <c r="O192" s="4"/>
    </row>
    <row r="193" spans="2:15" ht="18" customHeight="1" x14ac:dyDescent="0.3">
      <c r="B193" s="6"/>
      <c r="C193" s="7"/>
      <c r="D193" s="7"/>
      <c r="E193" s="9"/>
      <c r="F193" s="115"/>
      <c r="G193" s="7"/>
      <c r="H193" s="7"/>
      <c r="I193" s="7"/>
      <c r="J193" s="5" t="str">
        <f>IFERROR((Tabel1[[#This Row],[Contracturen per week]]-Tabel1[[#This Row],[Contracturen per week min uren OSV per week]])/Tabel1[[#This Row],[Normuren per week]]," ")</f>
        <v xml:space="preserve"> </v>
      </c>
      <c r="K193" s="62"/>
      <c r="L193" s="62"/>
      <c r="M193" s="6"/>
      <c r="O193" s="4"/>
    </row>
    <row r="194" spans="2:15" ht="18" customHeight="1" x14ac:dyDescent="0.3">
      <c r="B194" s="6"/>
      <c r="C194" s="7"/>
      <c r="D194" s="7"/>
      <c r="E194" s="9"/>
      <c r="F194" s="115"/>
      <c r="G194" s="7"/>
      <c r="H194" s="7"/>
      <c r="I194" s="7"/>
      <c r="J194" s="5" t="str">
        <f>IFERROR((Tabel1[[#This Row],[Contracturen per week]]-Tabel1[[#This Row],[Contracturen per week min uren OSV per week]])/Tabel1[[#This Row],[Normuren per week]]," ")</f>
        <v xml:space="preserve"> </v>
      </c>
      <c r="K194" s="62"/>
      <c r="L194" s="62"/>
      <c r="M194" s="6"/>
      <c r="O194" s="4"/>
    </row>
    <row r="195" spans="2:15" ht="18" customHeight="1" x14ac:dyDescent="0.3">
      <c r="B195" s="6"/>
      <c r="C195" s="7"/>
      <c r="D195" s="7"/>
      <c r="E195" s="9"/>
      <c r="F195" s="115"/>
      <c r="G195" s="7"/>
      <c r="H195" s="7"/>
      <c r="I195" s="7"/>
      <c r="J195" s="5" t="str">
        <f>IFERROR((Tabel1[[#This Row],[Contracturen per week]]-Tabel1[[#This Row],[Contracturen per week min uren OSV per week]])/Tabel1[[#This Row],[Normuren per week]]," ")</f>
        <v xml:space="preserve"> </v>
      </c>
      <c r="K195" s="62"/>
      <c r="L195" s="62"/>
      <c r="M195" s="6"/>
      <c r="O195" s="4"/>
    </row>
    <row r="196" spans="2:15" ht="18" customHeight="1" x14ac:dyDescent="0.3">
      <c r="B196" s="6"/>
      <c r="C196" s="7"/>
      <c r="D196" s="7"/>
      <c r="E196" s="9"/>
      <c r="F196" s="115"/>
      <c r="G196" s="7"/>
      <c r="H196" s="7"/>
      <c r="I196" s="7"/>
      <c r="J196" s="5" t="str">
        <f>IFERROR((Tabel1[[#This Row],[Contracturen per week]]-Tabel1[[#This Row],[Contracturen per week min uren OSV per week]])/Tabel1[[#This Row],[Normuren per week]]," ")</f>
        <v xml:space="preserve"> </v>
      </c>
      <c r="K196" s="62"/>
      <c r="L196" s="62"/>
      <c r="M196" s="6"/>
      <c r="O196" s="4"/>
    </row>
    <row r="197" spans="2:15" ht="18" customHeight="1" x14ac:dyDescent="0.3">
      <c r="B197" s="6"/>
      <c r="C197" s="7"/>
      <c r="D197" s="7"/>
      <c r="E197" s="9"/>
      <c r="F197" s="115"/>
      <c r="G197" s="7"/>
      <c r="H197" s="7"/>
      <c r="I197" s="7"/>
      <c r="J197" s="5" t="str">
        <f>IFERROR((Tabel1[[#This Row],[Contracturen per week]]-Tabel1[[#This Row],[Contracturen per week min uren OSV per week]])/Tabel1[[#This Row],[Normuren per week]]," ")</f>
        <v xml:space="preserve"> </v>
      </c>
      <c r="K197" s="62"/>
      <c r="L197" s="62"/>
      <c r="M197" s="6"/>
      <c r="O197" s="4"/>
    </row>
    <row r="198" spans="2:15" ht="18" customHeight="1" x14ac:dyDescent="0.3">
      <c r="B198" s="6"/>
      <c r="C198" s="7"/>
      <c r="D198" s="7"/>
      <c r="E198" s="9"/>
      <c r="F198" s="115"/>
      <c r="G198" s="7"/>
      <c r="H198" s="7"/>
      <c r="I198" s="7"/>
      <c r="J198" s="5" t="str">
        <f>IFERROR((Tabel1[[#This Row],[Contracturen per week]]-Tabel1[[#This Row],[Contracturen per week min uren OSV per week]])/Tabel1[[#This Row],[Normuren per week]]," ")</f>
        <v xml:space="preserve"> </v>
      </c>
      <c r="K198" s="62"/>
      <c r="L198" s="62"/>
      <c r="M198" s="6"/>
      <c r="O198" s="4"/>
    </row>
    <row r="199" spans="2:15" ht="18" customHeight="1" x14ac:dyDescent="0.3">
      <c r="B199" s="6"/>
      <c r="C199" s="7"/>
      <c r="D199" s="7"/>
      <c r="E199" s="9"/>
      <c r="F199" s="115"/>
      <c r="G199" s="7"/>
      <c r="H199" s="7"/>
      <c r="I199" s="7"/>
      <c r="J199" s="5" t="str">
        <f>IFERROR((Tabel1[[#This Row],[Contracturen per week]]-Tabel1[[#This Row],[Contracturen per week min uren OSV per week]])/Tabel1[[#This Row],[Normuren per week]]," ")</f>
        <v xml:space="preserve"> </v>
      </c>
      <c r="K199" s="62"/>
      <c r="L199" s="62"/>
      <c r="M199" s="6"/>
      <c r="O199" s="4"/>
    </row>
    <row r="200" spans="2:15" ht="18" customHeight="1" x14ac:dyDescent="0.3">
      <c r="B200" s="6"/>
      <c r="C200" s="7"/>
      <c r="D200" s="7"/>
      <c r="E200" s="9"/>
      <c r="F200" s="115"/>
      <c r="G200" s="7"/>
      <c r="H200" s="7"/>
      <c r="I200" s="7"/>
      <c r="J200" s="5" t="str">
        <f>IFERROR((Tabel1[[#This Row],[Contracturen per week]]-Tabel1[[#This Row],[Contracturen per week min uren OSV per week]])/Tabel1[[#This Row],[Normuren per week]]," ")</f>
        <v xml:space="preserve"> </v>
      </c>
      <c r="K200" s="62"/>
      <c r="L200" s="62"/>
      <c r="M200" s="6"/>
      <c r="O200" s="4"/>
    </row>
    <row r="201" spans="2:15" ht="18" customHeight="1" x14ac:dyDescent="0.3">
      <c r="B201" s="6"/>
      <c r="C201" s="7"/>
      <c r="D201" s="7"/>
      <c r="E201" s="9"/>
      <c r="F201" s="115"/>
      <c r="G201" s="7"/>
      <c r="H201" s="7"/>
      <c r="I201" s="7"/>
      <c r="J201" s="5" t="str">
        <f>IFERROR((Tabel1[[#This Row],[Contracturen per week]]-Tabel1[[#This Row],[Contracturen per week min uren OSV per week]])/Tabel1[[#This Row],[Normuren per week]]," ")</f>
        <v xml:space="preserve"> </v>
      </c>
      <c r="K201" s="62"/>
      <c r="L201" s="62"/>
      <c r="M201" s="6"/>
      <c r="O201" s="4"/>
    </row>
    <row r="202" spans="2:15" ht="18" customHeight="1" x14ac:dyDescent="0.3">
      <c r="B202" s="6"/>
      <c r="C202" s="7"/>
      <c r="D202" s="7"/>
      <c r="E202" s="9"/>
      <c r="F202" s="115"/>
      <c r="G202" s="7"/>
      <c r="H202" s="7"/>
      <c r="I202" s="7"/>
      <c r="J202" s="5" t="str">
        <f>IFERROR((Tabel1[[#This Row],[Contracturen per week]]-Tabel1[[#This Row],[Contracturen per week min uren OSV per week]])/Tabel1[[#This Row],[Normuren per week]]," ")</f>
        <v xml:space="preserve"> </v>
      </c>
      <c r="K202" s="62"/>
      <c r="L202" s="62"/>
      <c r="M202" s="6"/>
      <c r="O202" s="4"/>
    </row>
    <row r="203" spans="2:15" ht="18" customHeight="1" x14ac:dyDescent="0.3">
      <c r="B203" s="6"/>
      <c r="C203" s="7"/>
      <c r="D203" s="7"/>
      <c r="E203" s="9"/>
      <c r="F203" s="115"/>
      <c r="G203" s="7"/>
      <c r="H203" s="7"/>
      <c r="I203" s="7"/>
      <c r="J203" s="5" t="str">
        <f>IFERROR((Tabel1[[#This Row],[Contracturen per week]]-Tabel1[[#This Row],[Contracturen per week min uren OSV per week]])/Tabel1[[#This Row],[Normuren per week]]," ")</f>
        <v xml:space="preserve"> </v>
      </c>
      <c r="K203" s="62"/>
      <c r="L203" s="62"/>
      <c r="M203" s="6"/>
      <c r="O203" s="4"/>
    </row>
    <row r="204" spans="2:15" ht="18" customHeight="1" x14ac:dyDescent="0.3">
      <c r="B204" s="6"/>
      <c r="C204" s="7"/>
      <c r="D204" s="7"/>
      <c r="E204" s="9"/>
      <c r="F204" s="115"/>
      <c r="G204" s="7"/>
      <c r="H204" s="7"/>
      <c r="I204" s="7"/>
      <c r="J204" s="5" t="str">
        <f>IFERROR((Tabel1[[#This Row],[Contracturen per week]]-Tabel1[[#This Row],[Contracturen per week min uren OSV per week]])/Tabel1[[#This Row],[Normuren per week]]," ")</f>
        <v xml:space="preserve"> </v>
      </c>
      <c r="K204" s="62"/>
      <c r="L204" s="62"/>
      <c r="M204" s="6"/>
      <c r="O204" s="4"/>
    </row>
    <row r="205" spans="2:15" ht="18" customHeight="1" x14ac:dyDescent="0.3">
      <c r="B205" s="6"/>
      <c r="C205" s="7"/>
      <c r="D205" s="7"/>
      <c r="E205" s="9"/>
      <c r="F205" s="115"/>
      <c r="G205" s="7"/>
      <c r="H205" s="7"/>
      <c r="I205" s="7"/>
      <c r="J205" s="5" t="str">
        <f>IFERROR((Tabel1[[#This Row],[Contracturen per week]]-Tabel1[[#This Row],[Contracturen per week min uren OSV per week]])/Tabel1[[#This Row],[Normuren per week]]," ")</f>
        <v xml:space="preserve"> </v>
      </c>
      <c r="K205" s="62"/>
      <c r="L205" s="62"/>
      <c r="M205" s="6"/>
      <c r="O205" s="4"/>
    </row>
    <row r="206" spans="2:15" ht="18" customHeight="1" x14ac:dyDescent="0.3">
      <c r="B206" s="6"/>
      <c r="C206" s="7"/>
      <c r="D206" s="7"/>
      <c r="E206" s="9"/>
      <c r="F206" s="115"/>
      <c r="G206" s="7"/>
      <c r="H206" s="7"/>
      <c r="I206" s="7"/>
      <c r="J206" s="5" t="str">
        <f>IFERROR((Tabel1[[#This Row],[Contracturen per week]]-Tabel1[[#This Row],[Contracturen per week min uren OSV per week]])/Tabel1[[#This Row],[Normuren per week]]," ")</f>
        <v xml:space="preserve"> </v>
      </c>
      <c r="K206" s="62"/>
      <c r="L206" s="62"/>
      <c r="M206" s="6"/>
      <c r="O206" s="4"/>
    </row>
    <row r="207" spans="2:15" ht="18" customHeight="1" x14ac:dyDescent="0.3">
      <c r="B207" s="6"/>
      <c r="C207" s="7"/>
      <c r="D207" s="7"/>
      <c r="E207" s="9"/>
      <c r="F207" s="115"/>
      <c r="G207" s="7"/>
      <c r="H207" s="7"/>
      <c r="I207" s="7"/>
      <c r="J207" s="5" t="str">
        <f>IFERROR((Tabel1[[#This Row],[Contracturen per week]]-Tabel1[[#This Row],[Contracturen per week min uren OSV per week]])/Tabel1[[#This Row],[Normuren per week]]," ")</f>
        <v xml:space="preserve"> </v>
      </c>
      <c r="K207" s="62"/>
      <c r="L207" s="62"/>
      <c r="M207" s="6"/>
      <c r="O207" s="4"/>
    </row>
    <row r="208" spans="2:15" ht="18" customHeight="1" x14ac:dyDescent="0.3">
      <c r="B208" s="6"/>
      <c r="C208" s="7"/>
      <c r="D208" s="7"/>
      <c r="E208" s="9"/>
      <c r="F208" s="115"/>
      <c r="G208" s="7"/>
      <c r="H208" s="7"/>
      <c r="I208" s="7"/>
      <c r="J208" s="5" t="str">
        <f>IFERROR((Tabel1[[#This Row],[Contracturen per week]]-Tabel1[[#This Row],[Contracturen per week min uren OSV per week]])/Tabel1[[#This Row],[Normuren per week]]," ")</f>
        <v xml:space="preserve"> </v>
      </c>
      <c r="K208" s="62"/>
      <c r="L208" s="62"/>
      <c r="M208" s="6"/>
      <c r="O208" s="4"/>
    </row>
    <row r="209" spans="2:15" ht="18" customHeight="1" x14ac:dyDescent="0.3">
      <c r="B209" s="6"/>
      <c r="C209" s="7"/>
      <c r="D209" s="7"/>
      <c r="E209" s="9"/>
      <c r="F209" s="115"/>
      <c r="G209" s="7"/>
      <c r="H209" s="7"/>
      <c r="I209" s="7"/>
      <c r="J209" s="5" t="str">
        <f>IFERROR((Tabel1[[#This Row],[Contracturen per week]]-Tabel1[[#This Row],[Contracturen per week min uren OSV per week]])/Tabel1[[#This Row],[Normuren per week]]," ")</f>
        <v xml:space="preserve"> </v>
      </c>
      <c r="K209" s="62"/>
      <c r="L209" s="62"/>
      <c r="M209" s="6"/>
      <c r="O209" s="4"/>
    </row>
    <row r="210" spans="2:15" ht="18" customHeight="1" x14ac:dyDescent="0.3">
      <c r="B210" s="6"/>
      <c r="C210" s="7"/>
      <c r="D210" s="7"/>
      <c r="E210" s="9"/>
      <c r="F210" s="115"/>
      <c r="G210" s="7"/>
      <c r="H210" s="7"/>
      <c r="I210" s="7"/>
      <c r="J210" s="5" t="str">
        <f>IFERROR((Tabel1[[#This Row],[Contracturen per week]]-Tabel1[[#This Row],[Contracturen per week min uren OSV per week]])/Tabel1[[#This Row],[Normuren per week]]," ")</f>
        <v xml:space="preserve"> </v>
      </c>
      <c r="K210" s="62"/>
      <c r="L210" s="62"/>
      <c r="M210" s="6"/>
      <c r="O210" s="4"/>
    </row>
    <row r="211" spans="2:15" ht="18" customHeight="1" x14ac:dyDescent="0.3">
      <c r="B211" s="6"/>
      <c r="C211" s="7"/>
      <c r="D211" s="7"/>
      <c r="E211" s="9"/>
      <c r="F211" s="115"/>
      <c r="G211" s="7"/>
      <c r="H211" s="7"/>
      <c r="I211" s="7"/>
      <c r="J211" s="5" t="str">
        <f>IFERROR((Tabel1[[#This Row],[Contracturen per week]]-Tabel1[[#This Row],[Contracturen per week min uren OSV per week]])/Tabel1[[#This Row],[Normuren per week]]," ")</f>
        <v xml:space="preserve"> </v>
      </c>
      <c r="K211" s="62"/>
      <c r="L211" s="62"/>
      <c r="M211" s="6"/>
      <c r="O211" s="4"/>
    </row>
    <row r="212" spans="2:15" ht="18" customHeight="1" x14ac:dyDescent="0.3">
      <c r="B212" s="6"/>
      <c r="C212" s="7"/>
      <c r="D212" s="7"/>
      <c r="E212" s="9"/>
      <c r="F212" s="115"/>
      <c r="G212" s="7"/>
      <c r="H212" s="7"/>
      <c r="I212" s="7"/>
      <c r="J212" s="5" t="str">
        <f>IFERROR((Tabel1[[#This Row],[Contracturen per week]]-Tabel1[[#This Row],[Contracturen per week min uren OSV per week]])/Tabel1[[#This Row],[Normuren per week]]," ")</f>
        <v xml:space="preserve"> </v>
      </c>
      <c r="K212" s="62"/>
      <c r="L212" s="62"/>
      <c r="M212" s="6"/>
      <c r="O212" s="4"/>
    </row>
    <row r="213" spans="2:15" ht="18" customHeight="1" x14ac:dyDescent="0.3">
      <c r="B213" s="6"/>
      <c r="C213" s="7"/>
      <c r="D213" s="7"/>
      <c r="E213" s="9"/>
      <c r="F213" s="115"/>
      <c r="G213" s="7"/>
      <c r="H213" s="7"/>
      <c r="I213" s="7"/>
      <c r="J213" s="5" t="str">
        <f>IFERROR((Tabel1[[#This Row],[Contracturen per week]]-Tabel1[[#This Row],[Contracturen per week min uren OSV per week]])/Tabel1[[#This Row],[Normuren per week]]," ")</f>
        <v xml:space="preserve"> </v>
      </c>
      <c r="K213" s="62"/>
      <c r="L213" s="62"/>
      <c r="M213" s="6"/>
      <c r="O213" s="4"/>
    </row>
    <row r="214" spans="2:15" ht="18" customHeight="1" x14ac:dyDescent="0.3">
      <c r="B214" s="6"/>
      <c r="C214" s="7"/>
      <c r="D214" s="7"/>
      <c r="E214" s="9"/>
      <c r="F214" s="115"/>
      <c r="G214" s="7"/>
      <c r="H214" s="7"/>
      <c r="I214" s="7"/>
      <c r="J214" s="5" t="str">
        <f>IFERROR((Tabel1[[#This Row],[Contracturen per week]]-Tabel1[[#This Row],[Contracturen per week min uren OSV per week]])/Tabel1[[#This Row],[Normuren per week]]," ")</f>
        <v xml:space="preserve"> </v>
      </c>
      <c r="K214" s="62"/>
      <c r="L214" s="62"/>
      <c r="M214" s="6"/>
      <c r="O214" s="4"/>
    </row>
    <row r="215" spans="2:15" ht="18" customHeight="1" x14ac:dyDescent="0.3">
      <c r="B215" s="6"/>
      <c r="C215" s="7"/>
      <c r="D215" s="7"/>
      <c r="E215" s="9"/>
      <c r="F215" s="115"/>
      <c r="G215" s="7"/>
      <c r="H215" s="7"/>
      <c r="I215" s="7"/>
      <c r="J215" s="5" t="str">
        <f>IFERROR((Tabel1[[#This Row],[Contracturen per week]]-Tabel1[[#This Row],[Contracturen per week min uren OSV per week]])/Tabel1[[#This Row],[Normuren per week]]," ")</f>
        <v xml:space="preserve"> </v>
      </c>
      <c r="K215" s="62"/>
      <c r="L215" s="62"/>
      <c r="M215" s="6"/>
      <c r="O215" s="4"/>
    </row>
    <row r="216" spans="2:15" ht="18" customHeight="1" x14ac:dyDescent="0.3">
      <c r="B216" s="6"/>
      <c r="C216" s="7"/>
      <c r="D216" s="7"/>
      <c r="E216" s="9"/>
      <c r="F216" s="115"/>
      <c r="G216" s="7"/>
      <c r="H216" s="7"/>
      <c r="I216" s="7"/>
      <c r="J216" s="5" t="str">
        <f>IFERROR((Tabel1[[#This Row],[Contracturen per week]]-Tabel1[[#This Row],[Contracturen per week min uren OSV per week]])/Tabel1[[#This Row],[Normuren per week]]," ")</f>
        <v xml:space="preserve"> </v>
      </c>
      <c r="K216" s="62"/>
      <c r="L216" s="62"/>
      <c r="M216" s="6"/>
      <c r="O216" s="4"/>
    </row>
    <row r="217" spans="2:15" ht="18" customHeight="1" x14ac:dyDescent="0.3">
      <c r="B217" s="6"/>
      <c r="C217" s="7"/>
      <c r="D217" s="7"/>
      <c r="E217" s="9"/>
      <c r="F217" s="115"/>
      <c r="G217" s="7"/>
      <c r="H217" s="7"/>
      <c r="I217" s="7"/>
      <c r="J217" s="5" t="str">
        <f>IFERROR((Tabel1[[#This Row],[Contracturen per week]]-Tabel1[[#This Row],[Contracturen per week min uren OSV per week]])/Tabel1[[#This Row],[Normuren per week]]," ")</f>
        <v xml:space="preserve"> </v>
      </c>
      <c r="K217" s="62"/>
      <c r="L217" s="62"/>
      <c r="M217" s="6"/>
      <c r="O217" s="4"/>
    </row>
    <row r="218" spans="2:15" ht="18" customHeight="1" x14ac:dyDescent="0.3">
      <c r="B218" s="6"/>
      <c r="C218" s="7"/>
      <c r="D218" s="7"/>
      <c r="E218" s="9"/>
      <c r="F218" s="115"/>
      <c r="G218" s="7"/>
      <c r="H218" s="7"/>
      <c r="I218" s="7"/>
      <c r="J218" s="5" t="str">
        <f>IFERROR((Tabel1[[#This Row],[Contracturen per week]]-Tabel1[[#This Row],[Contracturen per week min uren OSV per week]])/Tabel1[[#This Row],[Normuren per week]]," ")</f>
        <v xml:space="preserve"> </v>
      </c>
      <c r="K218" s="62"/>
      <c r="L218" s="62"/>
      <c r="M218" s="6"/>
      <c r="O218" s="4"/>
    </row>
    <row r="219" spans="2:15" ht="18" customHeight="1" x14ac:dyDescent="0.3">
      <c r="B219" s="6"/>
      <c r="C219" s="7"/>
      <c r="D219" s="7"/>
      <c r="E219" s="9"/>
      <c r="F219" s="115"/>
      <c r="G219" s="7"/>
      <c r="H219" s="7"/>
      <c r="I219" s="7"/>
      <c r="J219" s="5" t="str">
        <f>IFERROR((Tabel1[[#This Row],[Contracturen per week]]-Tabel1[[#This Row],[Contracturen per week min uren OSV per week]])/Tabel1[[#This Row],[Normuren per week]]," ")</f>
        <v xml:space="preserve"> </v>
      </c>
      <c r="K219" s="62"/>
      <c r="L219" s="62"/>
      <c r="M219" s="6"/>
      <c r="O219" s="4"/>
    </row>
    <row r="220" spans="2:15" ht="18" customHeight="1" x14ac:dyDescent="0.3">
      <c r="B220" s="6"/>
      <c r="C220" s="7"/>
      <c r="D220" s="7"/>
      <c r="E220" s="9"/>
      <c r="F220" s="115"/>
      <c r="G220" s="7"/>
      <c r="H220" s="7"/>
      <c r="I220" s="7"/>
      <c r="J220" s="5" t="str">
        <f>IFERROR((Tabel1[[#This Row],[Contracturen per week]]-Tabel1[[#This Row],[Contracturen per week min uren OSV per week]])/Tabel1[[#This Row],[Normuren per week]]," ")</f>
        <v xml:space="preserve"> </v>
      </c>
      <c r="K220" s="62"/>
      <c r="L220" s="62"/>
      <c r="M220" s="6"/>
      <c r="O220" s="4"/>
    </row>
    <row r="221" spans="2:15" ht="18" customHeight="1" x14ac:dyDescent="0.3">
      <c r="B221" s="6"/>
      <c r="C221" s="7"/>
      <c r="D221" s="7"/>
      <c r="E221" s="9"/>
      <c r="F221" s="115"/>
      <c r="G221" s="7"/>
      <c r="H221" s="7"/>
      <c r="I221" s="7"/>
      <c r="J221" s="5" t="str">
        <f>IFERROR((Tabel1[[#This Row],[Contracturen per week]]-Tabel1[[#This Row],[Contracturen per week min uren OSV per week]])/Tabel1[[#This Row],[Normuren per week]]," ")</f>
        <v xml:space="preserve"> </v>
      </c>
      <c r="K221" s="62"/>
      <c r="L221" s="62"/>
      <c r="M221" s="6"/>
      <c r="O221" s="4"/>
    </row>
    <row r="222" spans="2:15" ht="18" customHeight="1" x14ac:dyDescent="0.3">
      <c r="B222" s="6"/>
      <c r="C222" s="7"/>
      <c r="D222" s="7"/>
      <c r="E222" s="9"/>
      <c r="F222" s="115"/>
      <c r="G222" s="7"/>
      <c r="H222" s="7"/>
      <c r="I222" s="7"/>
      <c r="J222" s="5" t="str">
        <f>IFERROR((Tabel1[[#This Row],[Contracturen per week]]-Tabel1[[#This Row],[Contracturen per week min uren OSV per week]])/Tabel1[[#This Row],[Normuren per week]]," ")</f>
        <v xml:space="preserve"> </v>
      </c>
      <c r="K222" s="62"/>
      <c r="L222" s="62"/>
      <c r="M222" s="6"/>
      <c r="O222" s="4"/>
    </row>
    <row r="223" spans="2:15" ht="18" customHeight="1" x14ac:dyDescent="0.3">
      <c r="B223" s="6"/>
      <c r="C223" s="7"/>
      <c r="D223" s="7"/>
      <c r="E223" s="9"/>
      <c r="F223" s="115"/>
      <c r="G223" s="7"/>
      <c r="H223" s="7"/>
      <c r="I223" s="7"/>
      <c r="J223" s="5" t="str">
        <f>IFERROR((Tabel1[[#This Row],[Contracturen per week]]-Tabel1[[#This Row],[Contracturen per week min uren OSV per week]])/Tabel1[[#This Row],[Normuren per week]]," ")</f>
        <v xml:space="preserve"> </v>
      </c>
      <c r="K223" s="62"/>
      <c r="L223" s="62"/>
      <c r="M223" s="6"/>
      <c r="O223" s="4"/>
    </row>
    <row r="224" spans="2:15" ht="18" customHeight="1" x14ac:dyDescent="0.3">
      <c r="B224" s="6"/>
      <c r="C224" s="7"/>
      <c r="D224" s="7"/>
      <c r="E224" s="9"/>
      <c r="F224" s="115"/>
      <c r="G224" s="7"/>
      <c r="H224" s="7"/>
      <c r="I224" s="7"/>
      <c r="J224" s="5" t="str">
        <f>IFERROR((Tabel1[[#This Row],[Contracturen per week]]-Tabel1[[#This Row],[Contracturen per week min uren OSV per week]])/Tabel1[[#This Row],[Normuren per week]]," ")</f>
        <v xml:space="preserve"> </v>
      </c>
      <c r="K224" s="62"/>
      <c r="L224" s="62"/>
      <c r="M224" s="6"/>
      <c r="O224" s="4"/>
    </row>
    <row r="225" spans="2:15" ht="18" customHeight="1" x14ac:dyDescent="0.3">
      <c r="B225" s="6"/>
      <c r="C225" s="7"/>
      <c r="D225" s="7"/>
      <c r="E225" s="9"/>
      <c r="F225" s="115"/>
      <c r="G225" s="7"/>
      <c r="H225" s="7"/>
      <c r="I225" s="7"/>
      <c r="J225" s="5" t="str">
        <f>IFERROR((Tabel1[[#This Row],[Contracturen per week]]-Tabel1[[#This Row],[Contracturen per week min uren OSV per week]])/Tabel1[[#This Row],[Normuren per week]]," ")</f>
        <v xml:space="preserve"> </v>
      </c>
      <c r="K225" s="62"/>
      <c r="L225" s="62"/>
      <c r="M225" s="6"/>
      <c r="O225" s="4"/>
    </row>
    <row r="226" spans="2:15" ht="18" customHeight="1" x14ac:dyDescent="0.3">
      <c r="B226" s="6"/>
      <c r="C226" s="7"/>
      <c r="D226" s="7"/>
      <c r="E226" s="9"/>
      <c r="F226" s="115"/>
      <c r="G226" s="7"/>
      <c r="H226" s="7"/>
      <c r="I226" s="7"/>
      <c r="J226" s="5" t="str">
        <f>IFERROR((Tabel1[[#This Row],[Contracturen per week]]-Tabel1[[#This Row],[Contracturen per week min uren OSV per week]])/Tabel1[[#This Row],[Normuren per week]]," ")</f>
        <v xml:space="preserve"> </v>
      </c>
      <c r="K226" s="62"/>
      <c r="L226" s="62"/>
      <c r="M226" s="6"/>
      <c r="O226" s="4"/>
    </row>
    <row r="227" spans="2:15" ht="18" customHeight="1" x14ac:dyDescent="0.3">
      <c r="B227" s="6"/>
      <c r="C227" s="7"/>
      <c r="D227" s="7"/>
      <c r="E227" s="9"/>
      <c r="F227" s="115"/>
      <c r="G227" s="7"/>
      <c r="H227" s="7"/>
      <c r="I227" s="7"/>
      <c r="J227" s="5" t="str">
        <f>IFERROR((Tabel1[[#This Row],[Contracturen per week]]-Tabel1[[#This Row],[Contracturen per week min uren OSV per week]])/Tabel1[[#This Row],[Normuren per week]]," ")</f>
        <v xml:space="preserve"> </v>
      </c>
      <c r="K227" s="62"/>
      <c r="L227" s="62"/>
      <c r="M227" s="6"/>
      <c r="O227" s="4"/>
    </row>
    <row r="228" spans="2:15" ht="18" customHeight="1" x14ac:dyDescent="0.3">
      <c r="B228" s="6"/>
      <c r="C228" s="7"/>
      <c r="D228" s="7"/>
      <c r="E228" s="9"/>
      <c r="F228" s="115"/>
      <c r="G228" s="7"/>
      <c r="H228" s="7"/>
      <c r="I228" s="7"/>
      <c r="J228" s="5" t="str">
        <f>IFERROR((Tabel1[[#This Row],[Contracturen per week]]-Tabel1[[#This Row],[Contracturen per week min uren OSV per week]])/Tabel1[[#This Row],[Normuren per week]]," ")</f>
        <v xml:space="preserve"> </v>
      </c>
      <c r="K228" s="62"/>
      <c r="L228" s="62"/>
      <c r="M228" s="6"/>
      <c r="O228" s="4"/>
    </row>
    <row r="229" spans="2:15" ht="18" customHeight="1" x14ac:dyDescent="0.3">
      <c r="B229" s="6"/>
      <c r="C229" s="7"/>
      <c r="D229" s="7"/>
      <c r="E229" s="9"/>
      <c r="F229" s="115"/>
      <c r="G229" s="7"/>
      <c r="H229" s="7"/>
      <c r="I229" s="7"/>
      <c r="J229" s="5" t="str">
        <f>IFERROR((Tabel1[[#This Row],[Contracturen per week]]-Tabel1[[#This Row],[Contracturen per week min uren OSV per week]])/Tabel1[[#This Row],[Normuren per week]]," ")</f>
        <v xml:space="preserve"> </v>
      </c>
      <c r="K229" s="62"/>
      <c r="L229" s="62"/>
      <c r="M229" s="6"/>
      <c r="O229" s="4"/>
    </row>
    <row r="230" spans="2:15" ht="18" customHeight="1" x14ac:dyDescent="0.3">
      <c r="B230" s="6"/>
      <c r="C230" s="7"/>
      <c r="D230" s="7"/>
      <c r="E230" s="9"/>
      <c r="F230" s="115"/>
      <c r="G230" s="7"/>
      <c r="H230" s="7"/>
      <c r="I230" s="7"/>
      <c r="J230" s="5" t="str">
        <f>IFERROR((Tabel1[[#This Row],[Contracturen per week]]-Tabel1[[#This Row],[Contracturen per week min uren OSV per week]])/Tabel1[[#This Row],[Normuren per week]]," ")</f>
        <v xml:space="preserve"> </v>
      </c>
      <c r="K230" s="62"/>
      <c r="L230" s="62"/>
      <c r="M230" s="6"/>
      <c r="O230" s="4"/>
    </row>
    <row r="231" spans="2:15" ht="18" customHeight="1" x14ac:dyDescent="0.3">
      <c r="B231" s="6"/>
      <c r="C231" s="7"/>
      <c r="D231" s="7"/>
      <c r="E231" s="9"/>
      <c r="F231" s="115"/>
      <c r="G231" s="7"/>
      <c r="H231" s="7"/>
      <c r="I231" s="7"/>
      <c r="J231" s="5" t="str">
        <f>IFERROR((Tabel1[[#This Row],[Contracturen per week]]-Tabel1[[#This Row],[Contracturen per week min uren OSV per week]])/Tabel1[[#This Row],[Normuren per week]]," ")</f>
        <v xml:space="preserve"> </v>
      </c>
      <c r="K231" s="62"/>
      <c r="L231" s="62"/>
      <c r="M231" s="6"/>
      <c r="O231" s="4"/>
    </row>
    <row r="232" spans="2:15" ht="18" customHeight="1" x14ac:dyDescent="0.3">
      <c r="B232" s="6"/>
      <c r="C232" s="7"/>
      <c r="D232" s="7"/>
      <c r="E232" s="9"/>
      <c r="F232" s="115"/>
      <c r="G232" s="7"/>
      <c r="H232" s="7"/>
      <c r="I232" s="7"/>
      <c r="J232" s="5" t="str">
        <f>IFERROR((Tabel1[[#This Row],[Contracturen per week]]-Tabel1[[#This Row],[Contracturen per week min uren OSV per week]])/Tabel1[[#This Row],[Normuren per week]]," ")</f>
        <v xml:space="preserve"> </v>
      </c>
      <c r="K232" s="62"/>
      <c r="L232" s="62"/>
      <c r="M232" s="6"/>
      <c r="O232" s="4"/>
    </row>
    <row r="233" spans="2:15" ht="18" customHeight="1" x14ac:dyDescent="0.3">
      <c r="B233" s="6"/>
      <c r="C233" s="7"/>
      <c r="D233" s="7"/>
      <c r="E233" s="9"/>
      <c r="F233" s="115"/>
      <c r="G233" s="7"/>
      <c r="H233" s="7"/>
      <c r="I233" s="7"/>
      <c r="J233" s="5" t="str">
        <f>IFERROR((Tabel1[[#This Row],[Contracturen per week]]-Tabel1[[#This Row],[Contracturen per week min uren OSV per week]])/Tabel1[[#This Row],[Normuren per week]]," ")</f>
        <v xml:space="preserve"> </v>
      </c>
      <c r="K233" s="62"/>
      <c r="L233" s="62"/>
      <c r="M233" s="6"/>
      <c r="O233" s="4"/>
    </row>
    <row r="234" spans="2:15" ht="18" customHeight="1" x14ac:dyDescent="0.3">
      <c r="B234" s="6"/>
      <c r="C234" s="7"/>
      <c r="D234" s="7"/>
      <c r="E234" s="9"/>
      <c r="F234" s="115"/>
      <c r="G234" s="7"/>
      <c r="H234" s="7"/>
      <c r="I234" s="7"/>
      <c r="J234" s="5" t="str">
        <f>IFERROR((Tabel1[[#This Row],[Contracturen per week]]-Tabel1[[#This Row],[Contracturen per week min uren OSV per week]])/Tabel1[[#This Row],[Normuren per week]]," ")</f>
        <v xml:space="preserve"> </v>
      </c>
      <c r="K234" s="62"/>
      <c r="L234" s="62"/>
      <c r="M234" s="6"/>
      <c r="O234" s="4"/>
    </row>
    <row r="235" spans="2:15" ht="18" customHeight="1" x14ac:dyDescent="0.3">
      <c r="B235" s="6"/>
      <c r="C235" s="7"/>
      <c r="D235" s="7"/>
      <c r="E235" s="9"/>
      <c r="F235" s="115"/>
      <c r="G235" s="7"/>
      <c r="H235" s="7"/>
      <c r="I235" s="7"/>
      <c r="J235" s="5" t="str">
        <f>IFERROR((Tabel1[[#This Row],[Contracturen per week]]-Tabel1[[#This Row],[Contracturen per week min uren OSV per week]])/Tabel1[[#This Row],[Normuren per week]]," ")</f>
        <v xml:space="preserve"> </v>
      </c>
      <c r="K235" s="62"/>
      <c r="L235" s="62"/>
      <c r="M235" s="6"/>
      <c r="O235" s="4"/>
    </row>
    <row r="236" spans="2:15" ht="18" customHeight="1" x14ac:dyDescent="0.3">
      <c r="B236" s="6"/>
      <c r="C236" s="7"/>
      <c r="D236" s="7"/>
      <c r="E236" s="9"/>
      <c r="F236" s="115"/>
      <c r="G236" s="7"/>
      <c r="H236" s="7"/>
      <c r="I236" s="7"/>
      <c r="J236" s="5" t="str">
        <f>IFERROR((Tabel1[[#This Row],[Contracturen per week]]-Tabel1[[#This Row],[Contracturen per week min uren OSV per week]])/Tabel1[[#This Row],[Normuren per week]]," ")</f>
        <v xml:space="preserve"> </v>
      </c>
      <c r="K236" s="62"/>
      <c r="L236" s="62"/>
      <c r="M236" s="6"/>
      <c r="O236" s="4"/>
    </row>
    <row r="237" spans="2:15" ht="18" customHeight="1" x14ac:dyDescent="0.3">
      <c r="B237" s="6"/>
      <c r="C237" s="7"/>
      <c r="D237" s="7"/>
      <c r="E237" s="9"/>
      <c r="F237" s="115"/>
      <c r="G237" s="7"/>
      <c r="H237" s="7"/>
      <c r="I237" s="7"/>
      <c r="J237" s="5" t="str">
        <f>IFERROR((Tabel1[[#This Row],[Contracturen per week]]-Tabel1[[#This Row],[Contracturen per week min uren OSV per week]])/Tabel1[[#This Row],[Normuren per week]]," ")</f>
        <v xml:space="preserve"> </v>
      </c>
      <c r="K237" s="62"/>
      <c r="L237" s="62"/>
      <c r="M237" s="6"/>
      <c r="O237" s="4"/>
    </row>
    <row r="238" spans="2:15" ht="18" customHeight="1" x14ac:dyDescent="0.3">
      <c r="B238" s="6"/>
      <c r="C238" s="7"/>
      <c r="D238" s="7"/>
      <c r="E238" s="9"/>
      <c r="F238" s="115"/>
      <c r="G238" s="7"/>
      <c r="H238" s="7"/>
      <c r="I238" s="7"/>
      <c r="J238" s="5" t="str">
        <f>IFERROR((Tabel1[[#This Row],[Contracturen per week]]-Tabel1[[#This Row],[Contracturen per week min uren OSV per week]])/Tabel1[[#This Row],[Normuren per week]]," ")</f>
        <v xml:space="preserve"> </v>
      </c>
      <c r="K238" s="62"/>
      <c r="L238" s="62"/>
      <c r="M238" s="6"/>
      <c r="O238" s="4"/>
    </row>
    <row r="239" spans="2:15" ht="18" customHeight="1" x14ac:dyDescent="0.3">
      <c r="B239" s="6"/>
      <c r="C239" s="7"/>
      <c r="D239" s="7"/>
      <c r="E239" s="9"/>
      <c r="F239" s="115"/>
      <c r="G239" s="7"/>
      <c r="H239" s="7"/>
      <c r="I239" s="7"/>
      <c r="J239" s="5" t="str">
        <f>IFERROR((Tabel1[[#This Row],[Contracturen per week]]-Tabel1[[#This Row],[Contracturen per week min uren OSV per week]])/Tabel1[[#This Row],[Normuren per week]]," ")</f>
        <v xml:space="preserve"> </v>
      </c>
      <c r="K239" s="62"/>
      <c r="L239" s="62"/>
      <c r="M239" s="6"/>
      <c r="O239" s="4"/>
    </row>
    <row r="240" spans="2:15" ht="18" customHeight="1" x14ac:dyDescent="0.3">
      <c r="B240" s="6"/>
      <c r="C240" s="7"/>
      <c r="D240" s="7"/>
      <c r="E240" s="9"/>
      <c r="F240" s="115"/>
      <c r="G240" s="7"/>
      <c r="H240" s="7"/>
      <c r="I240" s="7"/>
      <c r="J240" s="5" t="str">
        <f>IFERROR((Tabel1[[#This Row],[Contracturen per week]]-Tabel1[[#This Row],[Contracturen per week min uren OSV per week]])/Tabel1[[#This Row],[Normuren per week]]," ")</f>
        <v xml:space="preserve"> </v>
      </c>
      <c r="K240" s="62"/>
      <c r="L240" s="62"/>
      <c r="M240" s="6"/>
      <c r="O240" s="4"/>
    </row>
    <row r="241" spans="2:15" ht="18" customHeight="1" x14ac:dyDescent="0.3">
      <c r="B241" s="6"/>
      <c r="C241" s="7"/>
      <c r="D241" s="7"/>
      <c r="E241" s="9"/>
      <c r="F241" s="115"/>
      <c r="G241" s="7"/>
      <c r="H241" s="7"/>
      <c r="I241" s="7"/>
      <c r="J241" s="5" t="str">
        <f>IFERROR((Tabel1[[#This Row],[Contracturen per week]]-Tabel1[[#This Row],[Contracturen per week min uren OSV per week]])/Tabel1[[#This Row],[Normuren per week]]," ")</f>
        <v xml:space="preserve"> </v>
      </c>
      <c r="K241" s="62"/>
      <c r="L241" s="62"/>
      <c r="M241" s="6"/>
      <c r="O241" s="4"/>
    </row>
    <row r="242" spans="2:15" ht="18" customHeight="1" x14ac:dyDescent="0.3">
      <c r="B242" s="6"/>
      <c r="C242" s="7"/>
      <c r="D242" s="7"/>
      <c r="E242" s="9"/>
      <c r="F242" s="115"/>
      <c r="G242" s="7"/>
      <c r="H242" s="7"/>
      <c r="I242" s="7"/>
      <c r="J242" s="5" t="str">
        <f>IFERROR((Tabel1[[#This Row],[Contracturen per week]]-Tabel1[[#This Row],[Contracturen per week min uren OSV per week]])/Tabel1[[#This Row],[Normuren per week]]," ")</f>
        <v xml:space="preserve"> </v>
      </c>
      <c r="K242" s="62"/>
      <c r="L242" s="62"/>
      <c r="M242" s="6"/>
      <c r="O242" s="4"/>
    </row>
    <row r="243" spans="2:15" ht="18" customHeight="1" x14ac:dyDescent="0.3">
      <c r="B243" s="6"/>
      <c r="C243" s="7"/>
      <c r="D243" s="7"/>
      <c r="E243" s="9"/>
      <c r="F243" s="115"/>
      <c r="G243" s="7"/>
      <c r="H243" s="7"/>
      <c r="I243" s="7"/>
      <c r="J243" s="5" t="str">
        <f>IFERROR((Tabel1[[#This Row],[Contracturen per week]]-Tabel1[[#This Row],[Contracturen per week min uren OSV per week]])/Tabel1[[#This Row],[Normuren per week]]," ")</f>
        <v xml:space="preserve"> </v>
      </c>
      <c r="K243" s="62"/>
      <c r="L243" s="62"/>
      <c r="M243" s="6"/>
      <c r="O243" s="4"/>
    </row>
    <row r="244" spans="2:15" ht="18" customHeight="1" x14ac:dyDescent="0.3">
      <c r="B244" s="6"/>
      <c r="C244" s="7"/>
      <c r="D244" s="7"/>
      <c r="E244" s="9"/>
      <c r="F244" s="115"/>
      <c r="G244" s="7"/>
      <c r="H244" s="7"/>
      <c r="I244" s="7"/>
      <c r="J244" s="5" t="str">
        <f>IFERROR((Tabel1[[#This Row],[Contracturen per week]]-Tabel1[[#This Row],[Contracturen per week min uren OSV per week]])/Tabel1[[#This Row],[Normuren per week]]," ")</f>
        <v xml:space="preserve"> </v>
      </c>
      <c r="K244" s="62"/>
      <c r="L244" s="62"/>
      <c r="M244" s="6"/>
      <c r="O244" s="4"/>
    </row>
    <row r="245" spans="2:15" ht="18" customHeight="1" x14ac:dyDescent="0.3">
      <c r="B245" s="6"/>
      <c r="C245" s="7"/>
      <c r="D245" s="7"/>
      <c r="E245" s="9"/>
      <c r="F245" s="115"/>
      <c r="G245" s="7"/>
      <c r="H245" s="7"/>
      <c r="I245" s="7"/>
      <c r="J245" s="5" t="str">
        <f>IFERROR((Tabel1[[#This Row],[Contracturen per week]]-Tabel1[[#This Row],[Contracturen per week min uren OSV per week]])/Tabel1[[#This Row],[Normuren per week]]," ")</f>
        <v xml:space="preserve"> </v>
      </c>
      <c r="K245" s="62"/>
      <c r="L245" s="62"/>
      <c r="M245" s="6"/>
      <c r="O245" s="4"/>
    </row>
    <row r="246" spans="2:15" ht="18" customHeight="1" x14ac:dyDescent="0.3">
      <c r="B246" s="6"/>
      <c r="C246" s="7"/>
      <c r="D246" s="7"/>
      <c r="E246" s="9"/>
      <c r="F246" s="115"/>
      <c r="G246" s="7"/>
      <c r="H246" s="7"/>
      <c r="I246" s="7"/>
      <c r="J246" s="5" t="str">
        <f>IFERROR((Tabel1[[#This Row],[Contracturen per week]]-Tabel1[[#This Row],[Contracturen per week min uren OSV per week]])/Tabel1[[#This Row],[Normuren per week]]," ")</f>
        <v xml:space="preserve"> </v>
      </c>
      <c r="K246" s="62"/>
      <c r="L246" s="62"/>
      <c r="M246" s="6"/>
      <c r="O246" s="4"/>
    </row>
    <row r="247" spans="2:15" ht="18" customHeight="1" x14ac:dyDescent="0.3">
      <c r="B247" s="6"/>
      <c r="C247" s="7"/>
      <c r="D247" s="7"/>
      <c r="E247" s="9"/>
      <c r="F247" s="115"/>
      <c r="G247" s="7"/>
      <c r="H247" s="7"/>
      <c r="I247" s="7"/>
      <c r="J247" s="5" t="str">
        <f>IFERROR((Tabel1[[#This Row],[Contracturen per week]]-Tabel1[[#This Row],[Contracturen per week min uren OSV per week]])/Tabel1[[#This Row],[Normuren per week]]," ")</f>
        <v xml:space="preserve"> </v>
      </c>
      <c r="K247" s="62"/>
      <c r="L247" s="62"/>
      <c r="M247" s="6"/>
      <c r="O247" s="4"/>
    </row>
    <row r="248" spans="2:15" ht="18" customHeight="1" x14ac:dyDescent="0.3">
      <c r="B248" s="6"/>
      <c r="C248" s="7"/>
      <c r="D248" s="7"/>
      <c r="E248" s="9"/>
      <c r="F248" s="115"/>
      <c r="G248" s="7"/>
      <c r="H248" s="7"/>
      <c r="I248" s="7"/>
      <c r="J248" s="5" t="str">
        <f>IFERROR((Tabel1[[#This Row],[Contracturen per week]]-Tabel1[[#This Row],[Contracturen per week min uren OSV per week]])/Tabel1[[#This Row],[Normuren per week]]," ")</f>
        <v xml:space="preserve"> </v>
      </c>
      <c r="K248" s="62"/>
      <c r="L248" s="62"/>
      <c r="M248" s="6"/>
      <c r="O248" s="4"/>
    </row>
    <row r="249" spans="2:15" ht="18" customHeight="1" x14ac:dyDescent="0.3">
      <c r="B249" s="6"/>
      <c r="C249" s="7"/>
      <c r="D249" s="7"/>
      <c r="E249" s="9"/>
      <c r="F249" s="115"/>
      <c r="G249" s="7"/>
      <c r="H249" s="7"/>
      <c r="I249" s="7"/>
      <c r="J249" s="5" t="str">
        <f>IFERROR((Tabel1[[#This Row],[Contracturen per week]]-Tabel1[[#This Row],[Contracturen per week min uren OSV per week]])/Tabel1[[#This Row],[Normuren per week]]," ")</f>
        <v xml:space="preserve"> </v>
      </c>
      <c r="K249" s="62"/>
      <c r="L249" s="62"/>
      <c r="M249" s="6"/>
      <c r="O249" s="4"/>
    </row>
    <row r="250" spans="2:15" ht="18" customHeight="1" x14ac:dyDescent="0.3">
      <c r="B250" s="6"/>
      <c r="C250" s="7"/>
      <c r="D250" s="7"/>
      <c r="E250" s="9"/>
      <c r="F250" s="115"/>
      <c r="G250" s="7"/>
      <c r="H250" s="7"/>
      <c r="I250" s="7"/>
      <c r="J250" s="5" t="str">
        <f>IFERROR((Tabel1[[#This Row],[Contracturen per week]]-Tabel1[[#This Row],[Contracturen per week min uren OSV per week]])/Tabel1[[#This Row],[Normuren per week]]," ")</f>
        <v xml:space="preserve"> </v>
      </c>
      <c r="K250" s="62"/>
      <c r="L250" s="62"/>
      <c r="M250" s="6"/>
      <c r="O250" s="4"/>
    </row>
    <row r="251" spans="2:15" ht="18" customHeight="1" x14ac:dyDescent="0.3">
      <c r="B251" s="6"/>
      <c r="C251" s="7"/>
      <c r="D251" s="7"/>
      <c r="E251" s="9"/>
      <c r="F251" s="115"/>
      <c r="G251" s="7"/>
      <c r="H251" s="7"/>
      <c r="I251" s="7"/>
      <c r="J251" s="5" t="str">
        <f>IFERROR((Tabel1[[#This Row],[Contracturen per week]]-Tabel1[[#This Row],[Contracturen per week min uren OSV per week]])/Tabel1[[#This Row],[Normuren per week]]," ")</f>
        <v xml:space="preserve"> </v>
      </c>
      <c r="K251" s="62"/>
      <c r="L251" s="62"/>
      <c r="M251" s="6"/>
      <c r="O251" s="4"/>
    </row>
    <row r="252" spans="2:15" ht="18" customHeight="1" x14ac:dyDescent="0.3">
      <c r="B252" s="6"/>
      <c r="C252" s="7"/>
      <c r="D252" s="7"/>
      <c r="E252" s="9"/>
      <c r="F252" s="115"/>
      <c r="G252" s="7"/>
      <c r="H252" s="7"/>
      <c r="I252" s="7"/>
      <c r="J252" s="5" t="str">
        <f>IFERROR((Tabel1[[#This Row],[Contracturen per week]]-Tabel1[[#This Row],[Contracturen per week min uren OSV per week]])/Tabel1[[#This Row],[Normuren per week]]," ")</f>
        <v xml:space="preserve"> </v>
      </c>
      <c r="K252" s="62"/>
      <c r="L252" s="62"/>
      <c r="M252" s="6"/>
      <c r="O252" s="4"/>
    </row>
    <row r="253" spans="2:15" ht="18" customHeight="1" x14ac:dyDescent="0.3">
      <c r="B253" s="6"/>
      <c r="C253" s="7"/>
      <c r="D253" s="7"/>
      <c r="E253" s="9"/>
      <c r="F253" s="115"/>
      <c r="G253" s="7"/>
      <c r="H253" s="7"/>
      <c r="I253" s="7"/>
      <c r="J253" s="5" t="str">
        <f>IFERROR((Tabel1[[#This Row],[Contracturen per week]]-Tabel1[[#This Row],[Contracturen per week min uren OSV per week]])/Tabel1[[#This Row],[Normuren per week]]," ")</f>
        <v xml:space="preserve"> </v>
      </c>
      <c r="K253" s="62"/>
      <c r="L253" s="62"/>
      <c r="M253" s="6"/>
      <c r="O253" s="4"/>
    </row>
    <row r="254" spans="2:15" ht="18" customHeight="1" x14ac:dyDescent="0.3">
      <c r="B254" s="6"/>
      <c r="C254" s="7"/>
      <c r="D254" s="7"/>
      <c r="E254" s="9"/>
      <c r="F254" s="115"/>
      <c r="G254" s="7"/>
      <c r="H254" s="7"/>
      <c r="I254" s="7"/>
      <c r="J254" s="5" t="str">
        <f>IFERROR((Tabel1[[#This Row],[Contracturen per week]]-Tabel1[[#This Row],[Contracturen per week min uren OSV per week]])/Tabel1[[#This Row],[Normuren per week]]," ")</f>
        <v xml:space="preserve"> </v>
      </c>
      <c r="K254" s="62"/>
      <c r="L254" s="62"/>
      <c r="M254" s="6"/>
      <c r="O254" s="4"/>
    </row>
    <row r="255" spans="2:15" ht="18" customHeight="1" x14ac:dyDescent="0.3">
      <c r="B255" s="6"/>
      <c r="C255" s="7"/>
      <c r="D255" s="7"/>
      <c r="E255" s="9"/>
      <c r="F255" s="115"/>
      <c r="G255" s="7"/>
      <c r="H255" s="7"/>
      <c r="I255" s="7"/>
      <c r="J255" s="5" t="str">
        <f>IFERROR((Tabel1[[#This Row],[Contracturen per week]]-Tabel1[[#This Row],[Contracturen per week min uren OSV per week]])/Tabel1[[#This Row],[Normuren per week]]," ")</f>
        <v xml:space="preserve"> </v>
      </c>
      <c r="K255" s="62"/>
      <c r="L255" s="62"/>
      <c r="M255" s="6"/>
      <c r="O255" s="4"/>
    </row>
    <row r="256" spans="2:15" ht="18" customHeight="1" x14ac:dyDescent="0.3">
      <c r="B256" s="6"/>
      <c r="C256" s="7"/>
      <c r="D256" s="7"/>
      <c r="E256" s="9"/>
      <c r="F256" s="115"/>
      <c r="G256" s="7"/>
      <c r="H256" s="7"/>
      <c r="I256" s="7"/>
      <c r="J256" s="5" t="str">
        <f>IFERROR((Tabel1[[#This Row],[Contracturen per week]]-Tabel1[[#This Row],[Contracturen per week min uren OSV per week]])/Tabel1[[#This Row],[Normuren per week]]," ")</f>
        <v xml:space="preserve"> </v>
      </c>
      <c r="K256" s="62"/>
      <c r="L256" s="62"/>
      <c r="M256" s="6"/>
      <c r="O256" s="4"/>
    </row>
    <row r="257" spans="2:15" ht="18" customHeight="1" x14ac:dyDescent="0.3">
      <c r="B257" s="6"/>
      <c r="C257" s="7"/>
      <c r="D257" s="7"/>
      <c r="E257" s="9"/>
      <c r="F257" s="115"/>
      <c r="G257" s="7"/>
      <c r="H257" s="7"/>
      <c r="I257" s="7"/>
      <c r="J257" s="5" t="str">
        <f>IFERROR((Tabel1[[#This Row],[Contracturen per week]]-Tabel1[[#This Row],[Contracturen per week min uren OSV per week]])/Tabel1[[#This Row],[Normuren per week]]," ")</f>
        <v xml:space="preserve"> </v>
      </c>
      <c r="K257" s="62"/>
      <c r="L257" s="62"/>
      <c r="M257" s="6"/>
      <c r="O257" s="4"/>
    </row>
    <row r="258" spans="2:15" ht="18" customHeight="1" x14ac:dyDescent="0.3">
      <c r="B258" s="6"/>
      <c r="C258" s="7"/>
      <c r="D258" s="7"/>
      <c r="E258" s="9"/>
      <c r="F258" s="115"/>
      <c r="G258" s="7"/>
      <c r="H258" s="7"/>
      <c r="I258" s="7"/>
      <c r="J258" s="5" t="str">
        <f>IFERROR((Tabel1[[#This Row],[Contracturen per week]]-Tabel1[[#This Row],[Contracturen per week min uren OSV per week]])/Tabel1[[#This Row],[Normuren per week]]," ")</f>
        <v xml:space="preserve"> </v>
      </c>
      <c r="K258" s="62"/>
      <c r="L258" s="62"/>
      <c r="M258" s="6"/>
      <c r="O258" s="4"/>
    </row>
    <row r="259" spans="2:15" ht="18" customHeight="1" x14ac:dyDescent="0.3">
      <c r="B259" s="6"/>
      <c r="C259" s="7"/>
      <c r="D259" s="7"/>
      <c r="E259" s="9"/>
      <c r="F259" s="115"/>
      <c r="G259" s="7"/>
      <c r="H259" s="7"/>
      <c r="I259" s="7"/>
      <c r="J259" s="5" t="str">
        <f>IFERROR((Tabel1[[#This Row],[Contracturen per week]]-Tabel1[[#This Row],[Contracturen per week min uren OSV per week]])/Tabel1[[#This Row],[Normuren per week]]," ")</f>
        <v xml:space="preserve"> </v>
      </c>
      <c r="K259" s="62"/>
      <c r="L259" s="62"/>
      <c r="M259" s="6"/>
      <c r="O259" s="4"/>
    </row>
    <row r="260" spans="2:15" ht="18" customHeight="1" x14ac:dyDescent="0.3">
      <c r="B260" s="6"/>
      <c r="C260" s="7"/>
      <c r="D260" s="7"/>
      <c r="E260" s="9"/>
      <c r="F260" s="115"/>
      <c r="G260" s="7"/>
      <c r="H260" s="7"/>
      <c r="I260" s="7"/>
      <c r="J260" s="5" t="str">
        <f>IFERROR((Tabel1[[#This Row],[Contracturen per week]]-Tabel1[[#This Row],[Contracturen per week min uren OSV per week]])/Tabel1[[#This Row],[Normuren per week]]," ")</f>
        <v xml:space="preserve"> </v>
      </c>
      <c r="K260" s="62"/>
      <c r="L260" s="62"/>
      <c r="M260" s="6"/>
      <c r="O260" s="4"/>
    </row>
    <row r="261" spans="2:15" ht="18" customHeight="1" x14ac:dyDescent="0.3">
      <c r="B261" s="6"/>
      <c r="C261" s="7"/>
      <c r="D261" s="7"/>
      <c r="E261" s="9"/>
      <c r="F261" s="115"/>
      <c r="G261" s="7"/>
      <c r="H261" s="7"/>
      <c r="I261" s="7"/>
      <c r="J261" s="5" t="str">
        <f>IFERROR((Tabel1[[#This Row],[Contracturen per week]]-Tabel1[[#This Row],[Contracturen per week min uren OSV per week]])/Tabel1[[#This Row],[Normuren per week]]," ")</f>
        <v xml:space="preserve"> </v>
      </c>
      <c r="K261" s="62"/>
      <c r="L261" s="62"/>
      <c r="M261" s="6"/>
      <c r="O261" s="4"/>
    </row>
    <row r="262" spans="2:15" ht="18" customHeight="1" x14ac:dyDescent="0.3">
      <c r="B262" s="6"/>
      <c r="C262" s="7"/>
      <c r="D262" s="7"/>
      <c r="E262" s="9"/>
      <c r="F262" s="115"/>
      <c r="G262" s="7"/>
      <c r="H262" s="7"/>
      <c r="I262" s="7"/>
      <c r="J262" s="5" t="str">
        <f>IFERROR((Tabel1[[#This Row],[Contracturen per week]]-Tabel1[[#This Row],[Contracturen per week min uren OSV per week]])/Tabel1[[#This Row],[Normuren per week]]," ")</f>
        <v xml:space="preserve"> </v>
      </c>
      <c r="K262" s="62"/>
      <c r="L262" s="62"/>
      <c r="M262" s="6"/>
      <c r="O262" s="4"/>
    </row>
    <row r="263" spans="2:15" ht="18" customHeight="1" x14ac:dyDescent="0.3">
      <c r="B263" s="6"/>
      <c r="C263" s="7"/>
      <c r="D263" s="7"/>
      <c r="E263" s="9"/>
      <c r="F263" s="115"/>
      <c r="G263" s="7"/>
      <c r="H263" s="7"/>
      <c r="I263" s="7"/>
      <c r="J263" s="5" t="str">
        <f>IFERROR((Tabel1[[#This Row],[Contracturen per week]]-Tabel1[[#This Row],[Contracturen per week min uren OSV per week]])/Tabel1[[#This Row],[Normuren per week]]," ")</f>
        <v xml:space="preserve"> </v>
      </c>
      <c r="K263" s="62"/>
      <c r="L263" s="62"/>
      <c r="M263" s="6"/>
      <c r="O263" s="4"/>
    </row>
    <row r="264" spans="2:15" ht="18" customHeight="1" x14ac:dyDescent="0.3">
      <c r="B264" s="6"/>
      <c r="C264" s="7"/>
      <c r="D264" s="7"/>
      <c r="E264" s="9"/>
      <c r="F264" s="115"/>
      <c r="G264" s="7"/>
      <c r="H264" s="7"/>
      <c r="I264" s="7"/>
      <c r="J264" s="5" t="str">
        <f>IFERROR((Tabel1[[#This Row],[Contracturen per week]]-Tabel1[[#This Row],[Contracturen per week min uren OSV per week]])/Tabel1[[#This Row],[Normuren per week]]," ")</f>
        <v xml:space="preserve"> </v>
      </c>
      <c r="K264" s="62"/>
      <c r="L264" s="62"/>
      <c r="M264" s="6"/>
      <c r="O264" s="4"/>
    </row>
    <row r="265" spans="2:15" ht="18" customHeight="1" x14ac:dyDescent="0.3">
      <c r="B265" s="6"/>
      <c r="C265" s="7"/>
      <c r="D265" s="7"/>
      <c r="E265" s="9"/>
      <c r="F265" s="115"/>
      <c r="G265" s="7"/>
      <c r="H265" s="7"/>
      <c r="I265" s="7"/>
      <c r="J265" s="5" t="str">
        <f>IFERROR((Tabel1[[#This Row],[Contracturen per week]]-Tabel1[[#This Row],[Contracturen per week min uren OSV per week]])/Tabel1[[#This Row],[Normuren per week]]," ")</f>
        <v xml:space="preserve"> </v>
      </c>
      <c r="K265" s="62"/>
      <c r="L265" s="62"/>
      <c r="M265" s="6"/>
      <c r="O265" s="4"/>
    </row>
    <row r="266" spans="2:15" ht="18" customHeight="1" x14ac:dyDescent="0.3">
      <c r="B266" s="6"/>
      <c r="C266" s="7"/>
      <c r="D266" s="7"/>
      <c r="E266" s="9"/>
      <c r="F266" s="115"/>
      <c r="G266" s="7"/>
      <c r="H266" s="7"/>
      <c r="I266" s="7"/>
      <c r="J266" s="5" t="str">
        <f>IFERROR((Tabel1[[#This Row],[Contracturen per week]]-Tabel1[[#This Row],[Contracturen per week min uren OSV per week]])/Tabel1[[#This Row],[Normuren per week]]," ")</f>
        <v xml:space="preserve"> </v>
      </c>
      <c r="K266" s="62"/>
      <c r="L266" s="62"/>
      <c r="M266" s="6"/>
      <c r="O266" s="4"/>
    </row>
    <row r="267" spans="2:15" ht="18" customHeight="1" x14ac:dyDescent="0.3">
      <c r="B267" s="6"/>
      <c r="C267" s="7"/>
      <c r="D267" s="7"/>
      <c r="E267" s="9"/>
      <c r="F267" s="115"/>
      <c r="G267" s="7"/>
      <c r="H267" s="7"/>
      <c r="I267" s="7"/>
      <c r="J267" s="5" t="str">
        <f>IFERROR((Tabel1[[#This Row],[Contracturen per week]]-Tabel1[[#This Row],[Contracturen per week min uren OSV per week]])/Tabel1[[#This Row],[Normuren per week]]," ")</f>
        <v xml:space="preserve"> </v>
      </c>
      <c r="K267" s="62"/>
      <c r="L267" s="62"/>
      <c r="M267" s="6"/>
      <c r="O267" s="4"/>
    </row>
    <row r="268" spans="2:15" ht="18" customHeight="1" x14ac:dyDescent="0.3">
      <c r="B268" s="6"/>
      <c r="C268" s="7"/>
      <c r="D268" s="7"/>
      <c r="E268" s="9"/>
      <c r="F268" s="115"/>
      <c r="G268" s="7"/>
      <c r="H268" s="7"/>
      <c r="I268" s="7"/>
      <c r="J268" s="5" t="str">
        <f>IFERROR((Tabel1[[#This Row],[Contracturen per week]]-Tabel1[[#This Row],[Contracturen per week min uren OSV per week]])/Tabel1[[#This Row],[Normuren per week]]," ")</f>
        <v xml:space="preserve"> </v>
      </c>
      <c r="K268" s="62"/>
      <c r="L268" s="62"/>
      <c r="M268" s="6"/>
      <c r="O268" s="4"/>
    </row>
    <row r="269" spans="2:15" ht="18" customHeight="1" x14ac:dyDescent="0.3">
      <c r="B269" s="6"/>
      <c r="C269" s="7"/>
      <c r="D269" s="7"/>
      <c r="E269" s="9"/>
      <c r="F269" s="115"/>
      <c r="G269" s="7"/>
      <c r="H269" s="7"/>
      <c r="I269" s="7"/>
      <c r="J269" s="5" t="str">
        <f>IFERROR((Tabel1[[#This Row],[Contracturen per week]]-Tabel1[[#This Row],[Contracturen per week min uren OSV per week]])/Tabel1[[#This Row],[Normuren per week]]," ")</f>
        <v xml:space="preserve"> </v>
      </c>
      <c r="K269" s="62"/>
      <c r="L269" s="62"/>
      <c r="M269" s="6"/>
      <c r="O269" s="4"/>
    </row>
    <row r="270" spans="2:15" ht="18" customHeight="1" x14ac:dyDescent="0.3">
      <c r="B270" s="6"/>
      <c r="C270" s="7"/>
      <c r="D270" s="7"/>
      <c r="E270" s="9"/>
      <c r="F270" s="115"/>
      <c r="G270" s="7"/>
      <c r="H270" s="7"/>
      <c r="I270" s="7"/>
      <c r="J270" s="5" t="str">
        <f>IFERROR((Tabel1[[#This Row],[Contracturen per week]]-Tabel1[[#This Row],[Contracturen per week min uren OSV per week]])/Tabel1[[#This Row],[Normuren per week]]," ")</f>
        <v xml:space="preserve"> </v>
      </c>
      <c r="K270" s="62"/>
      <c r="L270" s="62"/>
      <c r="M270" s="6"/>
      <c r="O270" s="4"/>
    </row>
    <row r="271" spans="2:15" ht="18" customHeight="1" x14ac:dyDescent="0.3">
      <c r="B271" s="6"/>
      <c r="C271" s="7"/>
      <c r="D271" s="7"/>
      <c r="E271" s="9"/>
      <c r="F271" s="115"/>
      <c r="G271" s="7"/>
      <c r="H271" s="7"/>
      <c r="I271" s="7"/>
      <c r="J271" s="5" t="str">
        <f>IFERROR((Tabel1[[#This Row],[Contracturen per week]]-Tabel1[[#This Row],[Contracturen per week min uren OSV per week]])/Tabel1[[#This Row],[Normuren per week]]," ")</f>
        <v xml:space="preserve"> </v>
      </c>
      <c r="K271" s="62"/>
      <c r="L271" s="62"/>
      <c r="M271" s="6"/>
      <c r="O271" s="4"/>
    </row>
    <row r="272" spans="2:15" ht="18" customHeight="1" x14ac:dyDescent="0.3">
      <c r="B272" s="6"/>
      <c r="C272" s="7"/>
      <c r="D272" s="7"/>
      <c r="E272" s="9"/>
      <c r="F272" s="115"/>
      <c r="G272" s="7"/>
      <c r="H272" s="7"/>
      <c r="I272" s="7"/>
      <c r="J272" s="5" t="str">
        <f>IFERROR((Tabel1[[#This Row],[Contracturen per week]]-Tabel1[[#This Row],[Contracturen per week min uren OSV per week]])/Tabel1[[#This Row],[Normuren per week]]," ")</f>
        <v xml:space="preserve"> </v>
      </c>
      <c r="K272" s="62"/>
      <c r="L272" s="62"/>
      <c r="M272" s="6"/>
      <c r="O272" s="4"/>
    </row>
    <row r="273" spans="2:15" ht="18" customHeight="1" x14ac:dyDescent="0.3">
      <c r="B273" s="6"/>
      <c r="C273" s="7"/>
      <c r="D273" s="7"/>
      <c r="E273" s="9"/>
      <c r="F273" s="115"/>
      <c r="G273" s="7"/>
      <c r="H273" s="7"/>
      <c r="I273" s="7"/>
      <c r="J273" s="5" t="str">
        <f>IFERROR((Tabel1[[#This Row],[Contracturen per week]]-Tabel1[[#This Row],[Contracturen per week min uren OSV per week]])/Tabel1[[#This Row],[Normuren per week]]," ")</f>
        <v xml:space="preserve"> </v>
      </c>
      <c r="K273" s="62"/>
      <c r="L273" s="62"/>
      <c r="M273" s="6"/>
      <c r="O273" s="4"/>
    </row>
    <row r="274" spans="2:15" ht="18" customHeight="1" x14ac:dyDescent="0.3">
      <c r="B274" s="6"/>
      <c r="C274" s="7"/>
      <c r="D274" s="7"/>
      <c r="E274" s="9"/>
      <c r="F274" s="115"/>
      <c r="G274" s="7"/>
      <c r="H274" s="7"/>
      <c r="I274" s="7"/>
      <c r="J274" s="5" t="str">
        <f>IFERROR((Tabel1[[#This Row],[Contracturen per week]]-Tabel1[[#This Row],[Contracturen per week min uren OSV per week]])/Tabel1[[#This Row],[Normuren per week]]," ")</f>
        <v xml:space="preserve"> </v>
      </c>
      <c r="K274" s="62"/>
      <c r="L274" s="62"/>
      <c r="M274" s="6"/>
      <c r="O274" s="4"/>
    </row>
    <row r="275" spans="2:15" ht="18" customHeight="1" x14ac:dyDescent="0.3">
      <c r="B275" s="6"/>
      <c r="C275" s="7"/>
      <c r="D275" s="7"/>
      <c r="E275" s="9"/>
      <c r="F275" s="115"/>
      <c r="G275" s="7"/>
      <c r="H275" s="7"/>
      <c r="I275" s="7"/>
      <c r="J275" s="5" t="str">
        <f>IFERROR((Tabel1[[#This Row],[Contracturen per week]]-Tabel1[[#This Row],[Contracturen per week min uren OSV per week]])/Tabel1[[#This Row],[Normuren per week]]," ")</f>
        <v xml:space="preserve"> </v>
      </c>
      <c r="K275" s="62"/>
      <c r="L275" s="62"/>
      <c r="M275" s="6"/>
      <c r="O275" s="4"/>
    </row>
    <row r="276" spans="2:15" ht="18" customHeight="1" x14ac:dyDescent="0.3">
      <c r="B276" s="6"/>
      <c r="C276" s="7"/>
      <c r="D276" s="7"/>
      <c r="E276" s="9"/>
      <c r="F276" s="115"/>
      <c r="G276" s="7"/>
      <c r="H276" s="7"/>
      <c r="I276" s="7"/>
      <c r="J276" s="5" t="str">
        <f>IFERROR((Tabel1[[#This Row],[Contracturen per week]]-Tabel1[[#This Row],[Contracturen per week min uren OSV per week]])/Tabel1[[#This Row],[Normuren per week]]," ")</f>
        <v xml:space="preserve"> </v>
      </c>
      <c r="K276" s="62"/>
      <c r="L276" s="62"/>
      <c r="M276" s="6"/>
      <c r="O276" s="4"/>
    </row>
    <row r="277" spans="2:15" ht="18" customHeight="1" x14ac:dyDescent="0.3">
      <c r="B277" s="6"/>
      <c r="C277" s="7"/>
      <c r="D277" s="7"/>
      <c r="E277" s="9"/>
      <c r="F277" s="115"/>
      <c r="G277" s="7"/>
      <c r="H277" s="7"/>
      <c r="I277" s="7"/>
      <c r="J277" s="5" t="str">
        <f>IFERROR((Tabel1[[#This Row],[Contracturen per week]]-Tabel1[[#This Row],[Contracturen per week min uren OSV per week]])/Tabel1[[#This Row],[Normuren per week]]," ")</f>
        <v xml:space="preserve"> </v>
      </c>
      <c r="K277" s="62"/>
      <c r="L277" s="62"/>
      <c r="M277" s="6"/>
      <c r="O277" s="4"/>
    </row>
    <row r="278" spans="2:15" ht="18" customHeight="1" x14ac:dyDescent="0.3">
      <c r="B278" s="6"/>
      <c r="C278" s="7"/>
      <c r="D278" s="7"/>
      <c r="E278" s="9"/>
      <c r="F278" s="115"/>
      <c r="G278" s="7"/>
      <c r="H278" s="7"/>
      <c r="I278" s="7"/>
      <c r="J278" s="5" t="str">
        <f>IFERROR((Tabel1[[#This Row],[Contracturen per week]]-Tabel1[[#This Row],[Contracturen per week min uren OSV per week]])/Tabel1[[#This Row],[Normuren per week]]," ")</f>
        <v xml:space="preserve"> </v>
      </c>
      <c r="K278" s="62"/>
      <c r="L278" s="62"/>
      <c r="M278" s="6"/>
      <c r="O278" s="4"/>
    </row>
    <row r="279" spans="2:15" ht="18" customHeight="1" x14ac:dyDescent="0.3">
      <c r="B279" s="6"/>
      <c r="C279" s="7"/>
      <c r="D279" s="7"/>
      <c r="E279" s="9"/>
      <c r="F279" s="115"/>
      <c r="G279" s="7"/>
      <c r="H279" s="7"/>
      <c r="I279" s="7"/>
      <c r="J279" s="5" t="str">
        <f>IFERROR((Tabel1[[#This Row],[Contracturen per week]]-Tabel1[[#This Row],[Contracturen per week min uren OSV per week]])/Tabel1[[#This Row],[Normuren per week]]," ")</f>
        <v xml:space="preserve"> </v>
      </c>
      <c r="K279" s="62"/>
      <c r="L279" s="62"/>
      <c r="M279" s="6"/>
      <c r="O279" s="4"/>
    </row>
    <row r="280" spans="2:15" ht="18" customHeight="1" x14ac:dyDescent="0.3">
      <c r="B280" s="6"/>
      <c r="C280" s="7"/>
      <c r="D280" s="7"/>
      <c r="E280" s="9"/>
      <c r="F280" s="115"/>
      <c r="G280" s="7"/>
      <c r="H280" s="7"/>
      <c r="I280" s="7"/>
      <c r="J280" s="5" t="str">
        <f>IFERROR((Tabel1[[#This Row],[Contracturen per week]]-Tabel1[[#This Row],[Contracturen per week min uren OSV per week]])/Tabel1[[#This Row],[Normuren per week]]," ")</f>
        <v xml:space="preserve"> </v>
      </c>
      <c r="K280" s="62"/>
      <c r="L280" s="62"/>
      <c r="M280" s="6"/>
      <c r="O280" s="4"/>
    </row>
    <row r="281" spans="2:15" ht="18" customHeight="1" x14ac:dyDescent="0.3">
      <c r="B281" s="6"/>
      <c r="C281" s="7"/>
      <c r="D281" s="7"/>
      <c r="E281" s="9"/>
      <c r="F281" s="115"/>
      <c r="G281" s="7"/>
      <c r="H281" s="7"/>
      <c r="I281" s="7"/>
      <c r="J281" s="5" t="str">
        <f>IFERROR((Tabel1[[#This Row],[Contracturen per week]]-Tabel1[[#This Row],[Contracturen per week min uren OSV per week]])/Tabel1[[#This Row],[Normuren per week]]," ")</f>
        <v xml:space="preserve"> </v>
      </c>
      <c r="K281" s="62"/>
      <c r="L281" s="62"/>
      <c r="M281" s="6"/>
      <c r="O281" s="4"/>
    </row>
    <row r="282" spans="2:15" ht="18" customHeight="1" x14ac:dyDescent="0.3">
      <c r="B282" s="6"/>
      <c r="C282" s="7"/>
      <c r="D282" s="7"/>
      <c r="E282" s="9"/>
      <c r="F282" s="115"/>
      <c r="G282" s="7"/>
      <c r="H282" s="7"/>
      <c r="I282" s="7"/>
      <c r="J282" s="5" t="str">
        <f>IFERROR((Tabel1[[#This Row],[Contracturen per week]]-Tabel1[[#This Row],[Contracturen per week min uren OSV per week]])/Tabel1[[#This Row],[Normuren per week]]," ")</f>
        <v xml:space="preserve"> </v>
      </c>
      <c r="K282" s="62"/>
      <c r="L282" s="62"/>
      <c r="M282" s="6"/>
      <c r="O282" s="4"/>
    </row>
    <row r="283" spans="2:15" ht="18" customHeight="1" x14ac:dyDescent="0.3">
      <c r="B283" s="6"/>
      <c r="C283" s="7"/>
      <c r="D283" s="7"/>
      <c r="E283" s="9"/>
      <c r="F283" s="115"/>
      <c r="G283" s="7"/>
      <c r="H283" s="7"/>
      <c r="I283" s="7"/>
      <c r="J283" s="5" t="str">
        <f>IFERROR((Tabel1[[#This Row],[Contracturen per week]]-Tabel1[[#This Row],[Contracturen per week min uren OSV per week]])/Tabel1[[#This Row],[Normuren per week]]," ")</f>
        <v xml:space="preserve"> </v>
      </c>
      <c r="K283" s="62"/>
      <c r="L283" s="62"/>
      <c r="M283" s="6"/>
      <c r="O283" s="4"/>
    </row>
    <row r="284" spans="2:15" ht="18" customHeight="1" x14ac:dyDescent="0.3">
      <c r="B284" s="6"/>
      <c r="C284" s="7"/>
      <c r="D284" s="7"/>
      <c r="E284" s="9"/>
      <c r="F284" s="115"/>
      <c r="G284" s="7"/>
      <c r="H284" s="7"/>
      <c r="I284" s="7"/>
      <c r="J284" s="5" t="str">
        <f>IFERROR((Tabel1[[#This Row],[Contracturen per week]]-Tabel1[[#This Row],[Contracturen per week min uren OSV per week]])/Tabel1[[#This Row],[Normuren per week]]," ")</f>
        <v xml:space="preserve"> </v>
      </c>
      <c r="K284" s="62"/>
      <c r="L284" s="62"/>
      <c r="M284" s="6"/>
      <c r="O284" s="4"/>
    </row>
    <row r="285" spans="2:15" ht="18" customHeight="1" x14ac:dyDescent="0.3">
      <c r="B285" s="6"/>
      <c r="C285" s="7"/>
      <c r="D285" s="7"/>
      <c r="E285" s="9"/>
      <c r="F285" s="115"/>
      <c r="G285" s="7"/>
      <c r="H285" s="7"/>
      <c r="I285" s="7"/>
      <c r="J285" s="5" t="str">
        <f>IFERROR((Tabel1[[#This Row],[Contracturen per week]]-Tabel1[[#This Row],[Contracturen per week min uren OSV per week]])/Tabel1[[#This Row],[Normuren per week]]," ")</f>
        <v xml:space="preserve"> </v>
      </c>
      <c r="K285" s="62"/>
      <c r="L285" s="62"/>
      <c r="M285" s="6"/>
      <c r="O285" s="4"/>
    </row>
    <row r="286" spans="2:15" ht="18" customHeight="1" x14ac:dyDescent="0.3">
      <c r="B286" s="6"/>
      <c r="C286" s="7"/>
      <c r="D286" s="7"/>
      <c r="E286" s="9"/>
      <c r="F286" s="115"/>
      <c r="G286" s="7"/>
      <c r="H286" s="7"/>
      <c r="I286" s="7"/>
      <c r="J286" s="5" t="str">
        <f>IFERROR((Tabel1[[#This Row],[Contracturen per week]]-Tabel1[[#This Row],[Contracturen per week min uren OSV per week]])/Tabel1[[#This Row],[Normuren per week]]," ")</f>
        <v xml:space="preserve"> </v>
      </c>
      <c r="K286" s="62"/>
      <c r="L286" s="62"/>
      <c r="M286" s="6"/>
      <c r="O286" s="4"/>
    </row>
    <row r="287" spans="2:15" ht="18" customHeight="1" x14ac:dyDescent="0.3">
      <c r="B287" s="6"/>
      <c r="C287" s="7"/>
      <c r="D287" s="7"/>
      <c r="E287" s="9"/>
      <c r="F287" s="115"/>
      <c r="G287" s="7"/>
      <c r="H287" s="7"/>
      <c r="I287" s="7"/>
      <c r="J287" s="5" t="str">
        <f>IFERROR((Tabel1[[#This Row],[Contracturen per week]]-Tabel1[[#This Row],[Contracturen per week min uren OSV per week]])/Tabel1[[#This Row],[Normuren per week]]," ")</f>
        <v xml:space="preserve"> </v>
      </c>
      <c r="K287" s="62"/>
      <c r="L287" s="62"/>
      <c r="M287" s="6"/>
      <c r="O287" s="4"/>
    </row>
    <row r="288" spans="2:15" ht="18" customHeight="1" x14ac:dyDescent="0.3">
      <c r="B288" s="6"/>
      <c r="C288" s="7"/>
      <c r="D288" s="7"/>
      <c r="E288" s="9"/>
      <c r="F288" s="115"/>
      <c r="G288" s="7"/>
      <c r="H288" s="7"/>
      <c r="I288" s="7"/>
      <c r="J288" s="5" t="str">
        <f>IFERROR((Tabel1[[#This Row],[Contracturen per week]]-Tabel1[[#This Row],[Contracturen per week min uren OSV per week]])/Tabel1[[#This Row],[Normuren per week]]," ")</f>
        <v xml:space="preserve"> </v>
      </c>
      <c r="K288" s="62"/>
      <c r="L288" s="62"/>
      <c r="M288" s="6"/>
      <c r="O288" s="4"/>
    </row>
    <row r="289" spans="2:15" ht="18" customHeight="1" x14ac:dyDescent="0.3">
      <c r="B289" s="6"/>
      <c r="C289" s="7"/>
      <c r="D289" s="7"/>
      <c r="E289" s="9"/>
      <c r="F289" s="115"/>
      <c r="G289" s="7"/>
      <c r="H289" s="7"/>
      <c r="I289" s="7"/>
      <c r="J289" s="5" t="str">
        <f>IFERROR((Tabel1[[#This Row],[Contracturen per week]]-Tabel1[[#This Row],[Contracturen per week min uren OSV per week]])/Tabel1[[#This Row],[Normuren per week]]," ")</f>
        <v xml:space="preserve"> </v>
      </c>
      <c r="K289" s="62"/>
      <c r="L289" s="62"/>
      <c r="M289" s="6"/>
      <c r="O289" s="4"/>
    </row>
    <row r="290" spans="2:15" ht="18" customHeight="1" x14ac:dyDescent="0.3">
      <c r="B290" s="6"/>
      <c r="C290" s="7"/>
      <c r="D290" s="7"/>
      <c r="E290" s="9"/>
      <c r="F290" s="115"/>
      <c r="G290" s="7"/>
      <c r="H290" s="7"/>
      <c r="I290" s="7"/>
      <c r="J290" s="5" t="str">
        <f>IFERROR((Tabel1[[#This Row],[Contracturen per week]]-Tabel1[[#This Row],[Contracturen per week min uren OSV per week]])/Tabel1[[#This Row],[Normuren per week]]," ")</f>
        <v xml:space="preserve"> </v>
      </c>
      <c r="K290" s="62"/>
      <c r="L290" s="62"/>
      <c r="M290" s="6"/>
      <c r="O290" s="4"/>
    </row>
    <row r="291" spans="2:15" ht="18" customHeight="1" x14ac:dyDescent="0.3">
      <c r="B291" s="6"/>
      <c r="C291" s="7"/>
      <c r="D291" s="7"/>
      <c r="E291" s="9"/>
      <c r="F291" s="115"/>
      <c r="G291" s="7"/>
      <c r="H291" s="7"/>
      <c r="I291" s="7"/>
      <c r="J291" s="5" t="str">
        <f>IFERROR((Tabel1[[#This Row],[Contracturen per week]]-Tabel1[[#This Row],[Contracturen per week min uren OSV per week]])/Tabel1[[#This Row],[Normuren per week]]," ")</f>
        <v xml:space="preserve"> </v>
      </c>
      <c r="K291" s="62"/>
      <c r="L291" s="62"/>
      <c r="M291" s="6"/>
      <c r="O291" s="4"/>
    </row>
    <row r="292" spans="2:15" ht="18" customHeight="1" x14ac:dyDescent="0.3">
      <c r="B292" s="6"/>
      <c r="C292" s="7"/>
      <c r="D292" s="7"/>
      <c r="E292" s="9"/>
      <c r="F292" s="115"/>
      <c r="G292" s="7"/>
      <c r="H292" s="7"/>
      <c r="I292" s="7"/>
      <c r="J292" s="5" t="str">
        <f>IFERROR((Tabel1[[#This Row],[Contracturen per week]]-Tabel1[[#This Row],[Contracturen per week min uren OSV per week]])/Tabel1[[#This Row],[Normuren per week]]," ")</f>
        <v xml:space="preserve"> </v>
      </c>
      <c r="K292" s="62"/>
      <c r="L292" s="62"/>
      <c r="M292" s="6"/>
      <c r="O292" s="4"/>
    </row>
    <row r="293" spans="2:15" ht="18" customHeight="1" x14ac:dyDescent="0.3">
      <c r="B293" s="6"/>
      <c r="C293" s="7"/>
      <c r="D293" s="7"/>
      <c r="E293" s="9"/>
      <c r="F293" s="115"/>
      <c r="G293" s="7"/>
      <c r="H293" s="7"/>
      <c r="I293" s="7"/>
      <c r="J293" s="5" t="str">
        <f>IFERROR((Tabel1[[#This Row],[Contracturen per week]]-Tabel1[[#This Row],[Contracturen per week min uren OSV per week]])/Tabel1[[#This Row],[Normuren per week]]," ")</f>
        <v xml:space="preserve"> </v>
      </c>
      <c r="K293" s="62"/>
      <c r="L293" s="62"/>
      <c r="M293" s="6"/>
      <c r="O293" s="4"/>
    </row>
    <row r="294" spans="2:15" ht="18" customHeight="1" x14ac:dyDescent="0.3">
      <c r="B294" s="6"/>
      <c r="C294" s="7"/>
      <c r="D294" s="7"/>
      <c r="E294" s="9"/>
      <c r="F294" s="115"/>
      <c r="G294" s="7"/>
      <c r="H294" s="7"/>
      <c r="I294" s="7"/>
      <c r="J294" s="5" t="str">
        <f>IFERROR((Tabel1[[#This Row],[Contracturen per week]]-Tabel1[[#This Row],[Contracturen per week min uren OSV per week]])/Tabel1[[#This Row],[Normuren per week]]," ")</f>
        <v xml:space="preserve"> </v>
      </c>
      <c r="K294" s="62"/>
      <c r="L294" s="62"/>
      <c r="M294" s="6"/>
      <c r="O294" s="4"/>
    </row>
    <row r="295" spans="2:15" ht="18" customHeight="1" x14ac:dyDescent="0.3">
      <c r="B295" s="6"/>
      <c r="C295" s="7"/>
      <c r="D295" s="7"/>
      <c r="E295" s="9"/>
      <c r="F295" s="115"/>
      <c r="G295" s="7"/>
      <c r="H295" s="7"/>
      <c r="I295" s="7"/>
      <c r="J295" s="5" t="str">
        <f>IFERROR((Tabel1[[#This Row],[Contracturen per week]]-Tabel1[[#This Row],[Contracturen per week min uren OSV per week]])/Tabel1[[#This Row],[Normuren per week]]," ")</f>
        <v xml:space="preserve"> </v>
      </c>
      <c r="K295" s="62"/>
      <c r="L295" s="62"/>
      <c r="M295" s="6"/>
      <c r="O295" s="4"/>
    </row>
    <row r="296" spans="2:15" ht="18" customHeight="1" x14ac:dyDescent="0.3">
      <c r="B296" s="6"/>
      <c r="C296" s="7"/>
      <c r="D296" s="7"/>
      <c r="E296" s="9"/>
      <c r="F296" s="115"/>
      <c r="G296" s="7"/>
      <c r="H296" s="7"/>
      <c r="I296" s="7"/>
      <c r="J296" s="5" t="str">
        <f>IFERROR((Tabel1[[#This Row],[Contracturen per week]]-Tabel1[[#This Row],[Contracturen per week min uren OSV per week]])/Tabel1[[#This Row],[Normuren per week]]," ")</f>
        <v xml:space="preserve"> </v>
      </c>
      <c r="K296" s="62"/>
      <c r="L296" s="62"/>
      <c r="M296" s="6"/>
      <c r="O296" s="4"/>
    </row>
    <row r="297" spans="2:15" ht="18" customHeight="1" x14ac:dyDescent="0.3">
      <c r="B297" s="6"/>
      <c r="C297" s="7"/>
      <c r="D297" s="7"/>
      <c r="E297" s="9"/>
      <c r="F297" s="115"/>
      <c r="G297" s="7"/>
      <c r="H297" s="7"/>
      <c r="I297" s="7"/>
      <c r="J297" s="5" t="str">
        <f>IFERROR((Tabel1[[#This Row],[Contracturen per week]]-Tabel1[[#This Row],[Contracturen per week min uren OSV per week]])/Tabel1[[#This Row],[Normuren per week]]," ")</f>
        <v xml:space="preserve"> </v>
      </c>
      <c r="K297" s="62"/>
      <c r="L297" s="62"/>
      <c r="M297" s="6"/>
      <c r="O297" s="4"/>
    </row>
    <row r="298" spans="2:15" ht="18" customHeight="1" x14ac:dyDescent="0.3">
      <c r="B298" s="6"/>
      <c r="C298" s="7"/>
      <c r="D298" s="7"/>
      <c r="E298" s="9"/>
      <c r="F298" s="115"/>
      <c r="G298" s="7"/>
      <c r="H298" s="7"/>
      <c r="I298" s="7"/>
      <c r="J298" s="5" t="str">
        <f>IFERROR((Tabel1[[#This Row],[Contracturen per week]]-Tabel1[[#This Row],[Contracturen per week min uren OSV per week]])/Tabel1[[#This Row],[Normuren per week]]," ")</f>
        <v xml:space="preserve"> </v>
      </c>
      <c r="K298" s="62"/>
      <c r="L298" s="62"/>
      <c r="M298" s="6"/>
      <c r="O298" s="4"/>
    </row>
    <row r="299" spans="2:15" ht="18" customHeight="1" x14ac:dyDescent="0.3">
      <c r="B299" s="6"/>
      <c r="C299" s="7"/>
      <c r="D299" s="7"/>
      <c r="E299" s="9"/>
      <c r="F299" s="115"/>
      <c r="G299" s="7"/>
      <c r="H299" s="7"/>
      <c r="I299" s="7"/>
      <c r="J299" s="5" t="str">
        <f>IFERROR((Tabel1[[#This Row],[Contracturen per week]]-Tabel1[[#This Row],[Contracturen per week min uren OSV per week]])/Tabel1[[#This Row],[Normuren per week]]," ")</f>
        <v xml:space="preserve"> </v>
      </c>
      <c r="K299" s="62"/>
      <c r="L299" s="62"/>
      <c r="M299" s="6"/>
      <c r="O299" s="4"/>
    </row>
    <row r="300" spans="2:15" ht="18" customHeight="1" x14ac:dyDescent="0.3">
      <c r="B300" s="6"/>
      <c r="C300" s="7"/>
      <c r="D300" s="7"/>
      <c r="E300" s="9"/>
      <c r="F300" s="115"/>
      <c r="G300" s="7"/>
      <c r="H300" s="7"/>
      <c r="I300" s="7"/>
      <c r="J300" s="5" t="str">
        <f>IFERROR((Tabel1[[#This Row],[Contracturen per week]]-Tabel1[[#This Row],[Contracturen per week min uren OSV per week]])/Tabel1[[#This Row],[Normuren per week]]," ")</f>
        <v xml:space="preserve"> </v>
      </c>
      <c r="K300" s="62"/>
      <c r="L300" s="62"/>
      <c r="M300" s="6"/>
      <c r="O300" s="4"/>
    </row>
    <row r="301" spans="2:15" ht="18" customHeight="1" x14ac:dyDescent="0.3">
      <c r="B301" s="6"/>
      <c r="C301" s="7"/>
      <c r="D301" s="7"/>
      <c r="E301" s="9"/>
      <c r="F301" s="115"/>
      <c r="G301" s="7"/>
      <c r="H301" s="7"/>
      <c r="I301" s="7"/>
      <c r="J301" s="5" t="str">
        <f>IFERROR((Tabel1[[#This Row],[Contracturen per week]]-Tabel1[[#This Row],[Contracturen per week min uren OSV per week]])/Tabel1[[#This Row],[Normuren per week]]," ")</f>
        <v xml:space="preserve"> </v>
      </c>
      <c r="K301" s="62"/>
      <c r="L301" s="62"/>
      <c r="M301" s="6"/>
      <c r="O301" s="4"/>
    </row>
    <row r="302" spans="2:15" ht="18" customHeight="1" x14ac:dyDescent="0.3">
      <c r="B302" s="6"/>
      <c r="C302" s="7"/>
      <c r="D302" s="7"/>
      <c r="E302" s="9"/>
      <c r="F302" s="115"/>
      <c r="G302" s="7"/>
      <c r="H302" s="7"/>
      <c r="I302" s="7"/>
      <c r="J302" s="5" t="str">
        <f>IFERROR((Tabel1[[#This Row],[Contracturen per week]]-Tabel1[[#This Row],[Contracturen per week min uren OSV per week]])/Tabel1[[#This Row],[Normuren per week]]," ")</f>
        <v xml:space="preserve"> </v>
      </c>
      <c r="K302" s="62"/>
      <c r="L302" s="62"/>
      <c r="M302" s="6"/>
      <c r="O302" s="4"/>
    </row>
    <row r="303" spans="2:15" ht="18" customHeight="1" x14ac:dyDescent="0.3">
      <c r="B303" s="6"/>
      <c r="C303" s="7"/>
      <c r="D303" s="7"/>
      <c r="E303" s="9"/>
      <c r="F303" s="115"/>
      <c r="G303" s="7"/>
      <c r="H303" s="7"/>
      <c r="I303" s="7"/>
      <c r="J303" s="5" t="str">
        <f>IFERROR((Tabel1[[#This Row],[Contracturen per week]]-Tabel1[[#This Row],[Contracturen per week min uren OSV per week]])/Tabel1[[#This Row],[Normuren per week]]," ")</f>
        <v xml:space="preserve"> </v>
      </c>
      <c r="K303" s="62"/>
      <c r="L303" s="62"/>
      <c r="M303" s="6"/>
      <c r="O303" s="4"/>
    </row>
    <row r="304" spans="2:15" ht="18" customHeight="1" x14ac:dyDescent="0.3">
      <c r="B304" s="6"/>
      <c r="C304" s="7"/>
      <c r="D304" s="7"/>
      <c r="E304" s="9"/>
      <c r="F304" s="115"/>
      <c r="G304" s="7"/>
      <c r="H304" s="7"/>
      <c r="I304" s="7"/>
      <c r="J304" s="5" t="str">
        <f>IFERROR((Tabel1[[#This Row],[Contracturen per week]]-Tabel1[[#This Row],[Contracturen per week min uren OSV per week]])/Tabel1[[#This Row],[Normuren per week]]," ")</f>
        <v xml:space="preserve"> </v>
      </c>
      <c r="K304" s="62"/>
      <c r="L304" s="62"/>
      <c r="M304" s="6"/>
      <c r="O304" s="4"/>
    </row>
    <row r="305" spans="2:15" ht="18" customHeight="1" x14ac:dyDescent="0.3">
      <c r="B305" s="6"/>
      <c r="C305" s="7"/>
      <c r="D305" s="7"/>
      <c r="E305" s="9"/>
      <c r="F305" s="115"/>
      <c r="G305" s="7"/>
      <c r="H305" s="7"/>
      <c r="I305" s="7"/>
      <c r="J305" s="5" t="str">
        <f>IFERROR((Tabel1[[#This Row],[Contracturen per week]]-Tabel1[[#This Row],[Contracturen per week min uren OSV per week]])/Tabel1[[#This Row],[Normuren per week]]," ")</f>
        <v xml:space="preserve"> </v>
      </c>
      <c r="K305" s="62"/>
      <c r="L305" s="62"/>
      <c r="M305" s="6"/>
      <c r="O305" s="4"/>
    </row>
    <row r="306" spans="2:15" ht="18" customHeight="1" x14ac:dyDescent="0.3">
      <c r="B306" s="6"/>
      <c r="C306" s="7"/>
      <c r="D306" s="7"/>
      <c r="E306" s="9"/>
      <c r="F306" s="115"/>
      <c r="G306" s="7"/>
      <c r="H306" s="7"/>
      <c r="I306" s="7"/>
      <c r="J306" s="5" t="str">
        <f>IFERROR((Tabel1[[#This Row],[Contracturen per week]]-Tabel1[[#This Row],[Contracturen per week min uren OSV per week]])/Tabel1[[#This Row],[Normuren per week]]," ")</f>
        <v xml:space="preserve"> </v>
      </c>
      <c r="K306" s="62"/>
      <c r="L306" s="62"/>
      <c r="M306" s="6"/>
      <c r="O306" s="4"/>
    </row>
    <row r="307" spans="2:15" ht="18" customHeight="1" x14ac:dyDescent="0.3">
      <c r="B307" s="6"/>
      <c r="C307" s="7"/>
      <c r="D307" s="7"/>
      <c r="E307" s="9"/>
      <c r="F307" s="115"/>
      <c r="G307" s="7"/>
      <c r="H307" s="7"/>
      <c r="I307" s="7"/>
      <c r="J307" s="5" t="str">
        <f>IFERROR((Tabel1[[#This Row],[Contracturen per week]]-Tabel1[[#This Row],[Contracturen per week min uren OSV per week]])/Tabel1[[#This Row],[Normuren per week]]," ")</f>
        <v xml:space="preserve"> </v>
      </c>
      <c r="K307" s="62"/>
      <c r="L307" s="62"/>
      <c r="M307" s="6"/>
      <c r="O307" s="4"/>
    </row>
    <row r="308" spans="2:15" ht="18" customHeight="1" x14ac:dyDescent="0.3">
      <c r="B308" s="6"/>
      <c r="C308" s="7"/>
      <c r="D308" s="7"/>
      <c r="E308" s="9"/>
      <c r="F308" s="115"/>
      <c r="G308" s="7"/>
      <c r="H308" s="7"/>
      <c r="I308" s="7"/>
      <c r="J308" s="5" t="str">
        <f>IFERROR((Tabel1[[#This Row],[Contracturen per week]]-Tabel1[[#This Row],[Contracturen per week min uren OSV per week]])/Tabel1[[#This Row],[Normuren per week]]," ")</f>
        <v xml:space="preserve"> </v>
      </c>
      <c r="K308" s="62"/>
      <c r="L308" s="62"/>
      <c r="M308" s="6"/>
      <c r="O308" s="4"/>
    </row>
    <row r="309" spans="2:15" ht="18" customHeight="1" x14ac:dyDescent="0.3">
      <c r="B309" s="6"/>
      <c r="C309" s="7"/>
      <c r="D309" s="7"/>
      <c r="E309" s="9"/>
      <c r="F309" s="115"/>
      <c r="G309" s="7"/>
      <c r="H309" s="7"/>
      <c r="I309" s="7"/>
      <c r="J309" s="5" t="str">
        <f>IFERROR((Tabel1[[#This Row],[Contracturen per week]]-Tabel1[[#This Row],[Contracturen per week min uren OSV per week]])/Tabel1[[#This Row],[Normuren per week]]," ")</f>
        <v xml:space="preserve"> </v>
      </c>
      <c r="K309" s="62"/>
      <c r="L309" s="62"/>
      <c r="M309" s="6"/>
      <c r="O309" s="4"/>
    </row>
    <row r="310" spans="2:15" ht="18" customHeight="1" x14ac:dyDescent="0.3">
      <c r="B310" s="6"/>
      <c r="C310" s="7"/>
      <c r="D310" s="7"/>
      <c r="E310" s="9"/>
      <c r="F310" s="115"/>
      <c r="G310" s="7"/>
      <c r="H310" s="7"/>
      <c r="I310" s="7"/>
      <c r="J310" s="5" t="str">
        <f>IFERROR((Tabel1[[#This Row],[Contracturen per week]]-Tabel1[[#This Row],[Contracturen per week min uren OSV per week]])/Tabel1[[#This Row],[Normuren per week]]," ")</f>
        <v xml:space="preserve"> </v>
      </c>
      <c r="K310" s="62"/>
      <c r="L310" s="62"/>
      <c r="M310" s="6"/>
      <c r="O310" s="4"/>
    </row>
    <row r="311" spans="2:15" ht="18" customHeight="1" x14ac:dyDescent="0.3">
      <c r="B311" s="6"/>
      <c r="C311" s="7"/>
      <c r="D311" s="7"/>
      <c r="E311" s="9"/>
      <c r="F311" s="115"/>
      <c r="G311" s="7"/>
      <c r="H311" s="7"/>
      <c r="I311" s="7"/>
      <c r="J311" s="5" t="str">
        <f>IFERROR((Tabel1[[#This Row],[Contracturen per week]]-Tabel1[[#This Row],[Contracturen per week min uren OSV per week]])/Tabel1[[#This Row],[Normuren per week]]," ")</f>
        <v xml:space="preserve"> </v>
      </c>
      <c r="K311" s="62"/>
      <c r="L311" s="62"/>
      <c r="M311" s="6"/>
      <c r="O311" s="4"/>
    </row>
    <row r="312" spans="2:15" ht="18" customHeight="1" x14ac:dyDescent="0.3">
      <c r="B312" s="6"/>
      <c r="C312" s="7"/>
      <c r="D312" s="7"/>
      <c r="E312" s="9"/>
      <c r="F312" s="115"/>
      <c r="G312" s="7"/>
      <c r="H312" s="7"/>
      <c r="I312" s="7"/>
      <c r="J312" s="5" t="str">
        <f>IFERROR((Tabel1[[#This Row],[Contracturen per week]]-Tabel1[[#This Row],[Contracturen per week min uren OSV per week]])/Tabel1[[#This Row],[Normuren per week]]," ")</f>
        <v xml:space="preserve"> </v>
      </c>
      <c r="K312" s="62"/>
      <c r="L312" s="62"/>
      <c r="M312" s="6"/>
      <c r="O312" s="4"/>
    </row>
    <row r="313" spans="2:15" ht="18" customHeight="1" x14ac:dyDescent="0.3">
      <c r="B313" s="6"/>
      <c r="C313" s="7"/>
      <c r="D313" s="7"/>
      <c r="E313" s="9"/>
      <c r="F313" s="115"/>
      <c r="G313" s="7"/>
      <c r="H313" s="7"/>
      <c r="I313" s="7"/>
      <c r="J313" s="5" t="str">
        <f>IFERROR((Tabel1[[#This Row],[Contracturen per week]]-Tabel1[[#This Row],[Contracturen per week min uren OSV per week]])/Tabel1[[#This Row],[Normuren per week]]," ")</f>
        <v xml:space="preserve"> </v>
      </c>
      <c r="K313" s="62"/>
      <c r="L313" s="62"/>
      <c r="M313" s="6"/>
      <c r="O313" s="4"/>
    </row>
    <row r="314" spans="2:15" ht="18" customHeight="1" x14ac:dyDescent="0.3">
      <c r="B314" s="6"/>
      <c r="C314" s="7"/>
      <c r="D314" s="7"/>
      <c r="E314" s="9"/>
      <c r="F314" s="115"/>
      <c r="G314" s="7"/>
      <c r="H314" s="7"/>
      <c r="I314" s="7"/>
      <c r="J314" s="5" t="str">
        <f>IFERROR((Tabel1[[#This Row],[Contracturen per week]]-Tabel1[[#This Row],[Contracturen per week min uren OSV per week]])/Tabel1[[#This Row],[Normuren per week]]," ")</f>
        <v xml:space="preserve"> </v>
      </c>
      <c r="K314" s="62"/>
      <c r="L314" s="62"/>
      <c r="M314" s="6"/>
      <c r="O314" s="4"/>
    </row>
    <row r="315" spans="2:15" ht="18" customHeight="1" x14ac:dyDescent="0.3">
      <c r="B315" s="6"/>
      <c r="C315" s="7"/>
      <c r="D315" s="7"/>
      <c r="E315" s="9"/>
      <c r="F315" s="115"/>
      <c r="G315" s="7"/>
      <c r="H315" s="7"/>
      <c r="I315" s="7"/>
      <c r="J315" s="5" t="str">
        <f>IFERROR((Tabel1[[#This Row],[Contracturen per week]]-Tabel1[[#This Row],[Contracturen per week min uren OSV per week]])/Tabel1[[#This Row],[Normuren per week]]," ")</f>
        <v xml:space="preserve"> </v>
      </c>
      <c r="K315" s="62"/>
      <c r="L315" s="62"/>
      <c r="M315" s="6"/>
      <c r="O315" s="4"/>
    </row>
    <row r="316" spans="2:15" ht="18" customHeight="1" x14ac:dyDescent="0.3">
      <c r="B316" s="6"/>
      <c r="C316" s="7"/>
      <c r="D316" s="7"/>
      <c r="E316" s="9"/>
      <c r="F316" s="115"/>
      <c r="G316" s="7"/>
      <c r="H316" s="7"/>
      <c r="I316" s="7"/>
      <c r="J316" s="5" t="str">
        <f>IFERROR((Tabel1[[#This Row],[Contracturen per week]]-Tabel1[[#This Row],[Contracturen per week min uren OSV per week]])/Tabel1[[#This Row],[Normuren per week]]," ")</f>
        <v xml:space="preserve"> </v>
      </c>
      <c r="K316" s="62"/>
      <c r="L316" s="62"/>
      <c r="M316" s="6"/>
      <c r="O316" s="4"/>
    </row>
    <row r="317" spans="2:15" ht="18" customHeight="1" x14ac:dyDescent="0.3">
      <c r="B317" s="6"/>
      <c r="C317" s="7"/>
      <c r="D317" s="7"/>
      <c r="E317" s="9"/>
      <c r="F317" s="115"/>
      <c r="G317" s="7"/>
      <c r="H317" s="7"/>
      <c r="I317" s="7"/>
      <c r="J317" s="5" t="str">
        <f>IFERROR((Tabel1[[#This Row],[Contracturen per week]]-Tabel1[[#This Row],[Contracturen per week min uren OSV per week]])/Tabel1[[#This Row],[Normuren per week]]," ")</f>
        <v xml:space="preserve"> </v>
      </c>
      <c r="K317" s="62"/>
      <c r="L317" s="62"/>
      <c r="M317" s="6"/>
      <c r="O317" s="4"/>
    </row>
    <row r="318" spans="2:15" ht="18" customHeight="1" x14ac:dyDescent="0.3">
      <c r="B318" s="6"/>
      <c r="C318" s="7"/>
      <c r="D318" s="7"/>
      <c r="E318" s="9"/>
      <c r="F318" s="115"/>
      <c r="G318" s="7"/>
      <c r="H318" s="7"/>
      <c r="I318" s="7"/>
      <c r="J318" s="5" t="str">
        <f>IFERROR((Tabel1[[#This Row],[Contracturen per week]]-Tabel1[[#This Row],[Contracturen per week min uren OSV per week]])/Tabel1[[#This Row],[Normuren per week]]," ")</f>
        <v xml:space="preserve"> </v>
      </c>
      <c r="K318" s="62"/>
      <c r="L318" s="62"/>
      <c r="M318" s="6"/>
      <c r="O318" s="4"/>
    </row>
    <row r="319" spans="2:15" ht="18" customHeight="1" x14ac:dyDescent="0.3">
      <c r="B319" s="6"/>
      <c r="C319" s="7"/>
      <c r="D319" s="7"/>
      <c r="E319" s="9"/>
      <c r="F319" s="115"/>
      <c r="G319" s="7"/>
      <c r="H319" s="7"/>
      <c r="I319" s="7"/>
      <c r="J319" s="5" t="str">
        <f>IFERROR((Tabel1[[#This Row],[Contracturen per week]]-Tabel1[[#This Row],[Contracturen per week min uren OSV per week]])/Tabel1[[#This Row],[Normuren per week]]," ")</f>
        <v xml:space="preserve"> </v>
      </c>
      <c r="K319" s="62"/>
      <c r="L319" s="62"/>
      <c r="M319" s="6"/>
      <c r="O319" s="4"/>
    </row>
    <row r="320" spans="2:15" ht="18" customHeight="1" x14ac:dyDescent="0.3">
      <c r="B320" s="6"/>
      <c r="C320" s="7"/>
      <c r="D320" s="7"/>
      <c r="E320" s="9"/>
      <c r="F320" s="115"/>
      <c r="G320" s="7"/>
      <c r="H320" s="7"/>
      <c r="I320" s="7"/>
      <c r="J320" s="5" t="str">
        <f>IFERROR((Tabel1[[#This Row],[Contracturen per week]]-Tabel1[[#This Row],[Contracturen per week min uren OSV per week]])/Tabel1[[#This Row],[Normuren per week]]," ")</f>
        <v xml:space="preserve"> </v>
      </c>
      <c r="K320" s="62"/>
      <c r="L320" s="62"/>
      <c r="M320" s="6"/>
      <c r="O320" s="4"/>
    </row>
    <row r="321" spans="2:15" ht="18" customHeight="1" x14ac:dyDescent="0.3">
      <c r="B321" s="6"/>
      <c r="C321" s="7"/>
      <c r="D321" s="7"/>
      <c r="E321" s="9"/>
      <c r="F321" s="115"/>
      <c r="G321" s="7"/>
      <c r="H321" s="7"/>
      <c r="I321" s="7"/>
      <c r="J321" s="5" t="str">
        <f>IFERROR((Tabel1[[#This Row],[Contracturen per week]]-Tabel1[[#This Row],[Contracturen per week min uren OSV per week]])/Tabel1[[#This Row],[Normuren per week]]," ")</f>
        <v xml:space="preserve"> </v>
      </c>
      <c r="K321" s="62"/>
      <c r="L321" s="62"/>
      <c r="M321" s="6"/>
      <c r="O321" s="4"/>
    </row>
    <row r="322" spans="2:15" ht="18" customHeight="1" x14ac:dyDescent="0.3">
      <c r="B322" s="6"/>
      <c r="C322" s="7"/>
      <c r="D322" s="7"/>
      <c r="E322" s="9"/>
      <c r="F322" s="115"/>
      <c r="G322" s="7"/>
      <c r="H322" s="7"/>
      <c r="I322" s="7"/>
      <c r="J322" s="5" t="str">
        <f>IFERROR((Tabel1[[#This Row],[Contracturen per week]]-Tabel1[[#This Row],[Contracturen per week min uren OSV per week]])/Tabel1[[#This Row],[Normuren per week]]," ")</f>
        <v xml:space="preserve"> </v>
      </c>
      <c r="K322" s="62"/>
      <c r="L322" s="62"/>
      <c r="M322" s="6"/>
      <c r="O322" s="4"/>
    </row>
    <row r="323" spans="2:15" ht="18" customHeight="1" x14ac:dyDescent="0.3">
      <c r="B323" s="6"/>
      <c r="C323" s="7"/>
      <c r="D323" s="7"/>
      <c r="E323" s="9"/>
      <c r="F323" s="115"/>
      <c r="G323" s="7"/>
      <c r="H323" s="7"/>
      <c r="I323" s="7"/>
      <c r="J323" s="5" t="str">
        <f>IFERROR((Tabel1[[#This Row],[Contracturen per week]]-Tabel1[[#This Row],[Contracturen per week min uren OSV per week]])/Tabel1[[#This Row],[Normuren per week]]," ")</f>
        <v xml:space="preserve"> </v>
      </c>
      <c r="K323" s="62"/>
      <c r="L323" s="62"/>
      <c r="M323" s="6"/>
      <c r="O323" s="4"/>
    </row>
    <row r="324" spans="2:15" ht="18" customHeight="1" x14ac:dyDescent="0.3">
      <c r="B324" s="6"/>
      <c r="C324" s="7"/>
      <c r="D324" s="7"/>
      <c r="E324" s="9"/>
      <c r="F324" s="115"/>
      <c r="G324" s="7"/>
      <c r="H324" s="7"/>
      <c r="I324" s="7"/>
      <c r="J324" s="5" t="str">
        <f>IFERROR((Tabel1[[#This Row],[Contracturen per week]]-Tabel1[[#This Row],[Contracturen per week min uren OSV per week]])/Tabel1[[#This Row],[Normuren per week]]," ")</f>
        <v xml:space="preserve"> </v>
      </c>
      <c r="K324" s="62"/>
      <c r="L324" s="62"/>
      <c r="M324" s="6"/>
      <c r="O324" s="4"/>
    </row>
  </sheetData>
  <phoneticPr fontId="3" type="noConversion"/>
  <conditionalFormatting sqref="G4:G18 G22:G324 H21">
    <cfRule type="cellIs" dxfId="26" priority="13" operator="lessThan">
      <formula>36</formula>
    </cfRule>
  </conditionalFormatting>
  <conditionalFormatting sqref="K4:K324">
    <cfRule type="expression" dxfId="25" priority="5">
      <formula>AND($J4&lt;&gt;0,$K4="einde osv")</formula>
    </cfRule>
    <cfRule type="expression" dxfId="24" priority="12">
      <formula>AND($K4&lt;&gt;"Einde OSV",$J4=0)</formula>
    </cfRule>
  </conditionalFormatting>
  <conditionalFormatting sqref="H4 H22:H324">
    <cfRule type="expression" dxfId="23" priority="10">
      <formula>$H4&gt;$G4</formula>
    </cfRule>
  </conditionalFormatting>
  <conditionalFormatting sqref="H5:H18">
    <cfRule type="expression" dxfId="22" priority="6">
      <formula>$H5&gt;$G5</formula>
    </cfRule>
  </conditionalFormatting>
  <conditionalFormatting sqref="G19">
    <cfRule type="cellIs" dxfId="21" priority="4" operator="lessThan">
      <formula>36</formula>
    </cfRule>
  </conditionalFormatting>
  <conditionalFormatting sqref="H19">
    <cfRule type="expression" dxfId="20" priority="3">
      <formula>$H19&gt;$G19</formula>
    </cfRule>
  </conditionalFormatting>
  <conditionalFormatting sqref="I21">
    <cfRule type="expression" dxfId="19" priority="17">
      <formula>$I21&gt;$H21</formula>
    </cfRule>
  </conditionalFormatting>
  <conditionalFormatting sqref="G20">
    <cfRule type="cellIs" dxfId="18" priority="2" operator="lessThan">
      <formula>36</formula>
    </cfRule>
  </conditionalFormatting>
  <conditionalFormatting sqref="H20">
    <cfRule type="expression" dxfId="17" priority="1">
      <formula>$H20&gt;$G20</formula>
    </cfRule>
  </conditionalFormatting>
  <dataValidations count="2">
    <dataValidation type="custom" errorStyle="warning" allowBlank="1" showInputMessage="1" showErrorMessage="1" errorTitle="Einde moet 0% zijn" error="Als het ouderschapsverlof eindigt dan moet het percentage 0% zijn" sqref="J4:J324" xr:uid="{91CCA7ED-10CB-4ED4-8259-E95026708BCE}">
      <formula1>AND(J4&lt;&gt;0,K4="Einde OSV")</formula1>
    </dataValidation>
    <dataValidation type="custom" errorStyle="warning" allowBlank="1" showInputMessage="1" showErrorMessage="1" errorTitle="Contracturen &gt; normuren" error="De contracturen mogen niet hoger zijn dan de normuren. Controleer of u dezelfde contract- en normuren meegeeft als in uw salarispakket. Pas dit indien nodig aan." sqref="I21" xr:uid="{8E4715EA-CAD8-48B3-837D-E0230555EE0D}">
      <formula1>I21&lt;=H21</formula1>
    </dataValidation>
  </dataValidations>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ErrorMessage="1" promptTitle="Kies een optie" xr:uid="{00000000-0002-0000-0000-000000000000}">
          <x14:formula1>
            <xm:f>Lijst!$D$2:$D$4</xm:f>
          </x14:formula1>
          <xm:sqref>L4:L324</xm:sqref>
        </x14:dataValidation>
        <x14:dataValidation type="list" allowBlank="1" showErrorMessage="1" promptTitle="Kies een optie" xr:uid="{B9E8DA3D-632C-47CE-AF10-8AF728B2DA2B}">
          <x14:formula1>
            <xm:f>Lijst!$A$2:$A$4</xm:f>
          </x14:formula1>
          <xm:sqref>K4:K324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5A242-6F91-4989-B8A9-4ABCDD9FFE48}">
  <dimension ref="A1:O189"/>
  <sheetViews>
    <sheetView zoomScaleNormal="100" workbookViewId="0"/>
  </sheetViews>
  <sheetFormatPr defaultRowHeight="14.4" x14ac:dyDescent="0.3"/>
  <cols>
    <col min="2" max="2" width="13.6640625" customWidth="1"/>
    <col min="3" max="3" width="16.44140625" customWidth="1"/>
    <col min="4" max="4" width="72.5546875" customWidth="1"/>
    <col min="5" max="5" width="41.109375" bestFit="1" customWidth="1"/>
    <col min="6" max="6" width="36.6640625" customWidth="1"/>
    <col min="7" max="7" width="55.44140625" bestFit="1" customWidth="1"/>
    <col min="8" max="8" width="38.6640625" bestFit="1" customWidth="1"/>
    <col min="26" max="26" width="11.5546875" customWidth="1"/>
  </cols>
  <sheetData>
    <row r="1" spans="1:7" s="12" customFormat="1" ht="19.8" x14ac:dyDescent="0.4">
      <c r="A1" s="13" t="s">
        <v>10</v>
      </c>
      <c r="B1" s="13" t="s">
        <v>75</v>
      </c>
      <c r="G1" s="11"/>
    </row>
    <row r="2" spans="1:7" s="12" customFormat="1" ht="30.6" customHeight="1" x14ac:dyDescent="0.3">
      <c r="B2" s="125" t="s">
        <v>176</v>
      </c>
      <c r="C2" s="125"/>
      <c r="D2" s="125"/>
      <c r="E2" s="125"/>
      <c r="F2" s="125"/>
    </row>
    <row r="3" spans="1:7" s="12" customFormat="1" ht="13.8" customHeight="1" x14ac:dyDescent="0.3">
      <c r="B3" s="120"/>
      <c r="C3" s="120"/>
      <c r="D3" s="120"/>
      <c r="E3" s="120"/>
      <c r="F3" s="120"/>
    </row>
    <row r="4" spans="1:7" s="12" customFormat="1" x14ac:dyDescent="0.3">
      <c r="B4" s="11" t="s">
        <v>178</v>
      </c>
    </row>
    <row r="5" spans="1:7" s="12" customFormat="1" x14ac:dyDescent="0.3">
      <c r="B5" s="11" t="s">
        <v>177</v>
      </c>
      <c r="C5" s="12" t="s">
        <v>183</v>
      </c>
    </row>
    <row r="6" spans="1:7" s="12" customFormat="1" ht="29.4" customHeight="1" x14ac:dyDescent="0.3">
      <c r="B6" s="11"/>
      <c r="C6" s="149" t="s">
        <v>191</v>
      </c>
      <c r="D6" s="149"/>
      <c r="E6" s="149"/>
      <c r="F6" s="149"/>
    </row>
    <row r="7" spans="1:7" s="12" customFormat="1" x14ac:dyDescent="0.3">
      <c r="B7" s="11"/>
    </row>
    <row r="8" spans="1:7" s="12" customFormat="1" x14ac:dyDescent="0.3">
      <c r="B8" s="11" t="s">
        <v>179</v>
      </c>
      <c r="C8" s="12" t="s">
        <v>194</v>
      </c>
    </row>
    <row r="9" spans="1:7" s="12" customFormat="1" x14ac:dyDescent="0.3">
      <c r="B9" s="11"/>
      <c r="C9" t="s">
        <v>184</v>
      </c>
    </row>
    <row r="10" spans="1:7" s="12" customFormat="1" ht="46.2" customHeight="1" x14ac:dyDescent="0.3">
      <c r="A10" s="26"/>
      <c r="C10" s="128" t="s">
        <v>193</v>
      </c>
      <c r="D10" s="128"/>
      <c r="E10" s="128"/>
      <c r="F10" s="128"/>
      <c r="G10" s="118"/>
    </row>
    <row r="11" spans="1:7" s="12" customFormat="1" x14ac:dyDescent="0.3">
      <c r="A11" s="26"/>
      <c r="C11" s="119"/>
      <c r="D11" s="119"/>
      <c r="E11" s="119"/>
      <c r="F11" s="119"/>
      <c r="G11" s="118"/>
    </row>
    <row r="12" spans="1:7" s="12" customFormat="1" x14ac:dyDescent="0.3">
      <c r="A12" s="26"/>
      <c r="B12" s="11" t="s">
        <v>181</v>
      </c>
      <c r="C12" t="s">
        <v>180</v>
      </c>
    </row>
    <row r="13" spans="1:7" s="12" customFormat="1" x14ac:dyDescent="0.3">
      <c r="A13" s="26"/>
      <c r="B13" s="11"/>
      <c r="C13"/>
    </row>
    <row r="14" spans="1:7" s="12" customFormat="1" x14ac:dyDescent="0.3">
      <c r="A14" s="26"/>
      <c r="B14" s="11" t="s">
        <v>182</v>
      </c>
      <c r="C14"/>
    </row>
    <row r="15" spans="1:7" s="12" customFormat="1" x14ac:dyDescent="0.3">
      <c r="A15" s="26"/>
      <c r="B15" s="11"/>
      <c r="C15" t="s">
        <v>192</v>
      </c>
    </row>
    <row r="16" spans="1:7" s="12" customFormat="1" x14ac:dyDescent="0.3">
      <c r="A16" s="26"/>
      <c r="B16" s="11"/>
      <c r="C16"/>
    </row>
    <row r="17" spans="2:5" s="12" customFormat="1" x14ac:dyDescent="0.3">
      <c r="B17" s="72" t="s">
        <v>164</v>
      </c>
      <c r="C17" s="27"/>
      <c r="D17" s="27"/>
      <c r="E17" s="27"/>
    </row>
    <row r="18" spans="2:5" s="12" customFormat="1" x14ac:dyDescent="0.3">
      <c r="B18" s="73" t="s">
        <v>163</v>
      </c>
      <c r="C18" s="28"/>
      <c r="D18" s="28"/>
      <c r="E18" s="28"/>
    </row>
    <row r="19" spans="2:5" s="12" customFormat="1" x14ac:dyDescent="0.3">
      <c r="B19" s="25"/>
    </row>
    <row r="20" spans="2:5" s="12" customFormat="1" x14ac:dyDescent="0.3">
      <c r="B20" s="12" t="s">
        <v>172</v>
      </c>
    </row>
    <row r="21" spans="2:5" s="12" customFormat="1" x14ac:dyDescent="0.3">
      <c r="B21" s="12" t="s">
        <v>94</v>
      </c>
    </row>
    <row r="22" spans="2:5" s="12" customFormat="1" x14ac:dyDescent="0.3"/>
    <row r="23" spans="2:5" s="12" customFormat="1" x14ac:dyDescent="0.3">
      <c r="B23" s="12" t="s">
        <v>90</v>
      </c>
    </row>
    <row r="24" spans="2:5" s="12" customFormat="1" x14ac:dyDescent="0.3">
      <c r="B24" s="12" t="s">
        <v>95</v>
      </c>
    </row>
    <row r="25" spans="2:5" s="12" customFormat="1" x14ac:dyDescent="0.3">
      <c r="B25" s="12" t="s">
        <v>12</v>
      </c>
    </row>
    <row r="26" spans="2:5" s="12" customFormat="1" x14ac:dyDescent="0.3">
      <c r="B26" s="106" t="s">
        <v>106</v>
      </c>
      <c r="C26" s="106"/>
      <c r="D26" s="106"/>
      <c r="E26" s="106"/>
    </row>
    <row r="27" spans="2:5" s="12" customFormat="1" x14ac:dyDescent="0.3">
      <c r="B27" s="29" t="s">
        <v>86</v>
      </c>
      <c r="C27" s="29"/>
      <c r="D27" s="29"/>
      <c r="E27" s="29"/>
    </row>
    <row r="29" spans="2:5" s="12" customFormat="1" x14ac:dyDescent="0.3">
      <c r="B29" s="64"/>
      <c r="C29" s="65" t="s">
        <v>71</v>
      </c>
      <c r="D29" s="65" t="s">
        <v>74</v>
      </c>
    </row>
    <row r="30" spans="2:5" s="12" customFormat="1" x14ac:dyDescent="0.3">
      <c r="B30" s="92" t="s">
        <v>13</v>
      </c>
      <c r="C30" s="66" t="s">
        <v>72</v>
      </c>
      <c r="D30" s="66" t="s">
        <v>34</v>
      </c>
    </row>
    <row r="31" spans="2:5" s="12" customFormat="1" x14ac:dyDescent="0.3">
      <c r="B31" s="92" t="s">
        <v>32</v>
      </c>
      <c r="C31" s="64" t="s">
        <v>72</v>
      </c>
      <c r="D31" s="66" t="s">
        <v>96</v>
      </c>
    </row>
    <row r="32" spans="2:5" s="12" customFormat="1" x14ac:dyDescent="0.3">
      <c r="B32" s="92" t="s">
        <v>40</v>
      </c>
      <c r="C32" s="66" t="s">
        <v>73</v>
      </c>
      <c r="D32" s="66" t="s">
        <v>99</v>
      </c>
    </row>
    <row r="33" spans="1:6" s="12" customFormat="1" x14ac:dyDescent="0.3">
      <c r="B33" s="92" t="s">
        <v>52</v>
      </c>
      <c r="C33" s="64" t="s">
        <v>73</v>
      </c>
      <c r="D33" s="66" t="s">
        <v>97</v>
      </c>
    </row>
    <row r="34" spans="1:6" s="12" customFormat="1" x14ac:dyDescent="0.3"/>
    <row r="35" spans="1:6" s="12" customFormat="1" x14ac:dyDescent="0.3">
      <c r="A35" s="26" t="s">
        <v>11</v>
      </c>
      <c r="B35" s="26"/>
      <c r="C35" s="26"/>
    </row>
    <row r="36" spans="1:6" s="12" customFormat="1" x14ac:dyDescent="0.3">
      <c r="D36" s="33"/>
      <c r="E36" s="63"/>
      <c r="F36" s="34"/>
    </row>
    <row r="37" spans="1:6" s="12" customFormat="1" x14ac:dyDescent="0.3">
      <c r="B37" s="59" t="s">
        <v>13</v>
      </c>
      <c r="C37" s="28"/>
      <c r="D37" s="12" t="s">
        <v>33</v>
      </c>
    </row>
    <row r="38" spans="1:6" s="12" customFormat="1" x14ac:dyDescent="0.3">
      <c r="B38" s="11"/>
      <c r="D38" s="12" t="str">
        <f>D30</f>
        <v>Uw werknemer neemt vanaf de 1e van de maand de hele maand OSV op.</v>
      </c>
    </row>
    <row r="39" spans="1:6" s="12" customFormat="1" x14ac:dyDescent="0.3">
      <c r="B39" s="11"/>
    </row>
    <row r="40" spans="1:6" s="12" customFormat="1" x14ac:dyDescent="0.3">
      <c r="B40" s="59" t="s">
        <v>15</v>
      </c>
      <c r="C40" s="28"/>
      <c r="D40" s="12" t="s">
        <v>36</v>
      </c>
    </row>
    <row r="41" spans="1:6" s="12" customFormat="1" x14ac:dyDescent="0.3">
      <c r="D41" s="12" t="s">
        <v>37</v>
      </c>
    </row>
    <row r="42" spans="1:6" s="12" customFormat="1" x14ac:dyDescent="0.3">
      <c r="D42" s="12" t="s">
        <v>38</v>
      </c>
    </row>
    <row r="43" spans="1:6" s="12" customFormat="1" x14ac:dyDescent="0.3">
      <c r="D43" s="12" t="s">
        <v>102</v>
      </c>
    </row>
    <row r="44" spans="1:6" s="12" customFormat="1" x14ac:dyDescent="0.3"/>
    <row r="45" spans="1:6" s="12" customFormat="1" x14ac:dyDescent="0.3">
      <c r="D45" s="11" t="s">
        <v>103</v>
      </c>
    </row>
    <row r="46" spans="1:6" s="12" customFormat="1" x14ac:dyDescent="0.3"/>
    <row r="47" spans="1:6" s="12" customFormat="1" x14ac:dyDescent="0.3"/>
    <row r="48" spans="1:6" s="12" customFormat="1" x14ac:dyDescent="0.3"/>
    <row r="49" spans="4:6" s="12" customFormat="1" x14ac:dyDescent="0.3"/>
    <row r="50" spans="4:6" s="12" customFormat="1" x14ac:dyDescent="0.3">
      <c r="D50" s="64"/>
      <c r="E50" s="65" t="s">
        <v>21</v>
      </c>
      <c r="F50" s="65" t="s">
        <v>22</v>
      </c>
    </row>
    <row r="51" spans="4:6" s="12" customFormat="1" x14ac:dyDescent="0.3">
      <c r="D51" s="65" t="s">
        <v>23</v>
      </c>
      <c r="E51" s="108">
        <v>38</v>
      </c>
      <c r="F51" s="66">
        <f>E51</f>
        <v>38</v>
      </c>
    </row>
    <row r="52" spans="4:6" s="12" customFormat="1" x14ac:dyDescent="0.3">
      <c r="D52" s="65" t="s">
        <v>24</v>
      </c>
      <c r="E52" s="108">
        <v>36</v>
      </c>
      <c r="F52" s="66">
        <f>E52</f>
        <v>36</v>
      </c>
    </row>
    <row r="53" spans="4:6" s="12" customFormat="1" x14ac:dyDescent="0.3">
      <c r="D53" s="65" t="s">
        <v>69</v>
      </c>
      <c r="E53" s="66">
        <f>E52</f>
        <v>36</v>
      </c>
      <c r="F53" s="108">
        <v>22</v>
      </c>
    </row>
    <row r="54" spans="4:6" s="12" customFormat="1" x14ac:dyDescent="0.3">
      <c r="D54" s="65" t="s">
        <v>25</v>
      </c>
      <c r="E54" s="67">
        <f>E53/E51*100%</f>
        <v>0.94736842105263153</v>
      </c>
      <c r="F54" s="67">
        <f>F53/F51*100%</f>
        <v>0.57894736842105265</v>
      </c>
    </row>
    <row r="55" spans="4:6" s="12" customFormat="1" x14ac:dyDescent="0.3"/>
    <row r="56" spans="4:6" s="12" customFormat="1" x14ac:dyDescent="0.3">
      <c r="D56" s="11" t="s">
        <v>88</v>
      </c>
    </row>
    <row r="57" spans="4:6" s="12" customFormat="1" x14ac:dyDescent="0.3">
      <c r="D57" s="139" t="s">
        <v>170</v>
      </c>
      <c r="E57" s="140"/>
      <c r="F57" s="30"/>
    </row>
    <row r="58" spans="4:6" s="12" customFormat="1" x14ac:dyDescent="0.3">
      <c r="D58" s="145" t="s">
        <v>26</v>
      </c>
      <c r="E58" s="146"/>
      <c r="F58" s="30" t="s">
        <v>89</v>
      </c>
    </row>
    <row r="59" spans="4:6" s="12" customFormat="1" x14ac:dyDescent="0.3">
      <c r="D59" s="51" t="s">
        <v>104</v>
      </c>
      <c r="E59" s="52" t="s">
        <v>39</v>
      </c>
      <c r="F59" s="30" t="s">
        <v>166</v>
      </c>
    </row>
    <row r="60" spans="4:6" s="12" customFormat="1" x14ac:dyDescent="0.3">
      <c r="D60" s="50">
        <f>F53</f>
        <v>22</v>
      </c>
      <c r="E60" s="50">
        <v>4.3333000000000004</v>
      </c>
      <c r="F60" s="35">
        <f>D60*E60</f>
        <v>95.332600000000014</v>
      </c>
    </row>
    <row r="61" spans="4:6" s="12" customFormat="1" x14ac:dyDescent="0.3">
      <c r="D61" s="42"/>
      <c r="E61" s="42"/>
      <c r="F61" s="42"/>
    </row>
    <row r="62" spans="4:6" s="12" customFormat="1" x14ac:dyDescent="0.3">
      <c r="D62" s="135" t="s">
        <v>29</v>
      </c>
      <c r="E62" s="136"/>
      <c r="F62" s="30"/>
    </row>
    <row r="63" spans="4:6" s="12" customFormat="1" x14ac:dyDescent="0.3">
      <c r="D63" s="137" t="s">
        <v>30</v>
      </c>
      <c r="E63" s="138"/>
      <c r="F63" s="30" t="s">
        <v>89</v>
      </c>
    </row>
    <row r="64" spans="4:6" s="12" customFormat="1" x14ac:dyDescent="0.3">
      <c r="D64" s="103" t="s">
        <v>31</v>
      </c>
      <c r="E64" s="104" t="s">
        <v>105</v>
      </c>
      <c r="F64" s="30" t="s">
        <v>122</v>
      </c>
    </row>
    <row r="65" spans="1:11" s="12" customFormat="1" x14ac:dyDescent="0.3">
      <c r="B65" s="93" t="s">
        <v>98</v>
      </c>
      <c r="D65" s="107">
        <v>2500</v>
      </c>
      <c r="E65" s="105">
        <f>F54</f>
        <v>0.57894736842105265</v>
      </c>
      <c r="F65" s="32">
        <f>D65*E65</f>
        <v>1447.3684210526317</v>
      </c>
    </row>
    <row r="66" spans="1:11" s="12" customFormat="1" x14ac:dyDescent="0.3"/>
    <row r="67" spans="1:11" s="12" customFormat="1" x14ac:dyDescent="0.3">
      <c r="B67" s="59" t="s">
        <v>32</v>
      </c>
      <c r="C67" s="28"/>
      <c r="D67" s="12" t="s">
        <v>33</v>
      </c>
      <c r="H67" s="77"/>
      <c r="K67" s="77"/>
    </row>
    <row r="68" spans="1:11" s="12" customFormat="1" x14ac:dyDescent="0.3">
      <c r="B68" s="11"/>
      <c r="D68" s="12" t="str">
        <f>D31</f>
        <v>Uw werknemer neemt niet vanaf het begin of tot het einde van de maand OSV op.</v>
      </c>
    </row>
    <row r="69" spans="1:11" s="12" customFormat="1" x14ac:dyDescent="0.3">
      <c r="B69" s="11"/>
    </row>
    <row r="70" spans="1:11" s="12" customFormat="1" x14ac:dyDescent="0.3">
      <c r="B70" s="59" t="s">
        <v>35</v>
      </c>
      <c r="C70" s="28"/>
    </row>
    <row r="71" spans="1:11" s="12" customFormat="1" x14ac:dyDescent="0.3">
      <c r="D71" s="12" t="s">
        <v>42</v>
      </c>
      <c r="H71" s="77"/>
      <c r="I71" s="77"/>
      <c r="J71" s="77"/>
      <c r="K71" s="77"/>
    </row>
    <row r="72" spans="1:11" s="12" customFormat="1" x14ac:dyDescent="0.3">
      <c r="A72" s="17"/>
      <c r="D72" s="12" t="s">
        <v>118</v>
      </c>
    </row>
    <row r="73" spans="1:11" s="12" customFormat="1" x14ac:dyDescent="0.3">
      <c r="A73" s="17"/>
      <c r="D73" s="12" t="s">
        <v>37</v>
      </c>
    </row>
    <row r="74" spans="1:11" s="12" customFormat="1" x14ac:dyDescent="0.3">
      <c r="D74" s="12" t="s">
        <v>38</v>
      </c>
    </row>
    <row r="75" spans="1:11" s="12" customFormat="1" x14ac:dyDescent="0.3">
      <c r="D75" s="12" t="s">
        <v>70</v>
      </c>
    </row>
    <row r="76" spans="1:11" s="12" customFormat="1" x14ac:dyDescent="0.3"/>
    <row r="77" spans="1:11" s="12" customFormat="1" x14ac:dyDescent="0.3">
      <c r="D77" s="11" t="s">
        <v>103</v>
      </c>
    </row>
    <row r="78" spans="1:11" s="12" customFormat="1" x14ac:dyDescent="0.3"/>
    <row r="79" spans="1:11" s="12" customFormat="1" x14ac:dyDescent="0.3"/>
    <row r="80" spans="1:11" s="12" customFormat="1" x14ac:dyDescent="0.3"/>
    <row r="81" spans="4:8" s="12" customFormat="1" x14ac:dyDescent="0.3"/>
    <row r="82" spans="4:8" s="12" customFormat="1" x14ac:dyDescent="0.3">
      <c r="D82" s="64"/>
      <c r="E82" s="65" t="s">
        <v>21</v>
      </c>
      <c r="F82" s="65" t="s">
        <v>22</v>
      </c>
    </row>
    <row r="83" spans="4:8" s="12" customFormat="1" x14ac:dyDescent="0.3">
      <c r="D83" s="65" t="s">
        <v>23</v>
      </c>
      <c r="E83" s="108">
        <v>38</v>
      </c>
      <c r="F83" s="66">
        <f>E83</f>
        <v>38</v>
      </c>
    </row>
    <row r="84" spans="4:8" s="12" customFormat="1" x14ac:dyDescent="0.3">
      <c r="D84" s="65" t="s">
        <v>24</v>
      </c>
      <c r="E84" s="108">
        <v>36</v>
      </c>
      <c r="F84" s="66">
        <f>E84</f>
        <v>36</v>
      </c>
    </row>
    <row r="85" spans="4:8" s="12" customFormat="1" x14ac:dyDescent="0.3">
      <c r="D85" s="65" t="s">
        <v>69</v>
      </c>
      <c r="E85" s="66">
        <f>E84</f>
        <v>36</v>
      </c>
      <c r="F85" s="108">
        <v>22</v>
      </c>
    </row>
    <row r="86" spans="4:8" s="12" customFormat="1" x14ac:dyDescent="0.3">
      <c r="D86" s="65" t="s">
        <v>25</v>
      </c>
      <c r="E86" s="67">
        <f>E85/E83*100%</f>
        <v>0.94736842105263153</v>
      </c>
      <c r="F86" s="67">
        <f>F85/F83*100%</f>
        <v>0.57894736842105265</v>
      </c>
    </row>
    <row r="87" spans="4:8" s="12" customFormat="1" x14ac:dyDescent="0.3"/>
    <row r="88" spans="4:8" s="12" customFormat="1" x14ac:dyDescent="0.3"/>
    <row r="89" spans="4:8" s="12" customFormat="1" x14ac:dyDescent="0.3">
      <c r="D89" s="147" t="s">
        <v>165</v>
      </c>
      <c r="E89" s="148"/>
      <c r="G89" s="129" t="s">
        <v>68</v>
      </c>
      <c r="H89" s="130"/>
    </row>
    <row r="90" spans="4:8" s="12" customFormat="1" x14ac:dyDescent="0.3">
      <c r="D90" s="131" t="s">
        <v>26</v>
      </c>
      <c r="E90" s="132"/>
      <c r="G90" s="133" t="s">
        <v>43</v>
      </c>
      <c r="H90" s="134"/>
    </row>
    <row r="91" spans="4:8" s="12" customFormat="1" x14ac:dyDescent="0.3">
      <c r="D91" s="53"/>
      <c r="E91" s="54" t="s">
        <v>44</v>
      </c>
      <c r="G91" s="36"/>
      <c r="H91" s="37" t="s">
        <v>44</v>
      </c>
    </row>
    <row r="92" spans="4:8" s="12" customFormat="1" x14ac:dyDescent="0.3">
      <c r="D92" s="55" t="s">
        <v>125</v>
      </c>
      <c r="E92" s="109">
        <v>30</v>
      </c>
      <c r="G92" s="38" t="s">
        <v>125</v>
      </c>
      <c r="H92" s="39">
        <f>E92</f>
        <v>30</v>
      </c>
    </row>
    <row r="93" spans="4:8" s="12" customFormat="1" x14ac:dyDescent="0.3">
      <c r="D93" s="55" t="s">
        <v>187</v>
      </c>
      <c r="E93" s="109">
        <v>5</v>
      </c>
      <c r="G93" s="38" t="s">
        <v>187</v>
      </c>
      <c r="H93" s="39">
        <f>E93</f>
        <v>5</v>
      </c>
    </row>
    <row r="94" spans="4:8" s="12" customFormat="1" x14ac:dyDescent="0.3">
      <c r="D94" s="55" t="s">
        <v>188</v>
      </c>
      <c r="E94" s="111">
        <f>E92-E93</f>
        <v>25</v>
      </c>
      <c r="G94" s="38" t="s">
        <v>188</v>
      </c>
      <c r="H94" s="39">
        <f>E94</f>
        <v>25</v>
      </c>
    </row>
    <row r="95" spans="4:8" s="12" customFormat="1" x14ac:dyDescent="0.3">
      <c r="D95" s="143"/>
      <c r="E95" s="144"/>
      <c r="G95" s="97"/>
      <c r="H95" s="98"/>
    </row>
    <row r="96" spans="4:8" s="12" customFormat="1" x14ac:dyDescent="0.3">
      <c r="D96" s="55"/>
      <c r="E96" s="57" t="s">
        <v>45</v>
      </c>
      <c r="F96" s="40"/>
      <c r="G96" s="38"/>
      <c r="H96" s="100" t="s">
        <v>68</v>
      </c>
    </row>
    <row r="97" spans="2:14" s="12" customFormat="1" x14ac:dyDescent="0.3">
      <c r="D97" s="55" t="s">
        <v>24</v>
      </c>
      <c r="E97" s="56">
        <f>E84</f>
        <v>36</v>
      </c>
      <c r="F97" s="40"/>
      <c r="G97" s="41" t="s">
        <v>46</v>
      </c>
      <c r="H97" s="110">
        <v>2500</v>
      </c>
    </row>
    <row r="98" spans="2:14" s="12" customFormat="1" x14ac:dyDescent="0.3">
      <c r="D98" s="55" t="s">
        <v>128</v>
      </c>
      <c r="E98" s="94">
        <f>E97*4.3333</f>
        <v>155.99880000000002</v>
      </c>
      <c r="F98" s="42"/>
      <c r="G98" s="41" t="str">
        <f>_xlfn.CONCAT("Regelingloon o.b.v. ",F84, " uur")</f>
        <v>Regelingloon o.b.v. 36 uur</v>
      </c>
      <c r="H98" s="75">
        <f>E86*H97</f>
        <v>2368.4210526315787</v>
      </c>
    </row>
    <row r="99" spans="2:14" s="12" customFormat="1" x14ac:dyDescent="0.3">
      <c r="D99" s="55" t="s">
        <v>48</v>
      </c>
      <c r="E99" s="56">
        <f>E85</f>
        <v>36</v>
      </c>
      <c r="G99" s="43" t="str">
        <f>_xlfn.CONCAT("Regelingloon o.b.v. parttime percentage ",ROUND(F86*100,2), "% (tijdens OSV)")</f>
        <v>Regelingloon o.b.v. parttime percentage 57,89% (tijdens OSV)</v>
      </c>
      <c r="H99" s="76">
        <f>H97*F86</f>
        <v>1447.3684210526317</v>
      </c>
    </row>
    <row r="100" spans="2:14" s="12" customFormat="1" x14ac:dyDescent="0.3">
      <c r="D100" s="55" t="s">
        <v>49</v>
      </c>
      <c r="E100" s="56">
        <f>F85</f>
        <v>22</v>
      </c>
      <c r="G100" s="141"/>
      <c r="H100" s="142"/>
    </row>
    <row r="101" spans="2:14" s="12" customFormat="1" x14ac:dyDescent="0.3">
      <c r="D101" s="55" t="s">
        <v>126</v>
      </c>
      <c r="E101" s="94">
        <f>E99*4.3333</f>
        <v>155.99880000000002</v>
      </c>
      <c r="G101" s="38" t="str">
        <f>_xlfn.CONCAT("Regelingloon bij ", H93," dagen zonder OSV in de maand")</f>
        <v>Regelingloon bij 5 dagen zonder OSV in de maand</v>
      </c>
      <c r="H101" s="75" t="str">
        <f>_xlfn.CONCAT(DOLLAR(H93/H92*H98)," (",H93, "/",H92, " * ",DOLLAR(H98),")")</f>
        <v>€ 394,74 (5/30 * € 2.368,42)</v>
      </c>
    </row>
    <row r="102" spans="2:14" s="12" customFormat="1" x14ac:dyDescent="0.3">
      <c r="D102" s="55" t="s">
        <v>127</v>
      </c>
      <c r="E102" s="94">
        <f>E100*4.3333</f>
        <v>95.332600000000014</v>
      </c>
      <c r="G102" s="38" t="str">
        <f>_xlfn.CONCAT("Regelingloon bij ", H94, " dagen met OSV in de maand")</f>
        <v>Regelingloon bij 25 dagen met OSV in de maand</v>
      </c>
      <c r="H102" s="75" t="str">
        <f>_xlfn.CONCAT(DOLLAR(H94/H92*H99)," (",H94, "/",H92, " * ",DOLLAR(H99),")")</f>
        <v>€ 1.206,14 (25/30 * € 1.447,37)</v>
      </c>
    </row>
    <row r="103" spans="2:14" s="12" customFormat="1" x14ac:dyDescent="0.3">
      <c r="D103" s="57" t="s">
        <v>120</v>
      </c>
      <c r="E103" s="95">
        <f>((E93/E92)*E101)+((E94/E92)*E102)</f>
        <v>105.44363333333334</v>
      </c>
      <c r="G103" s="44" t="s">
        <v>121</v>
      </c>
      <c r="H103" s="45">
        <f>((H93/H92)*H98)+((H94/H92)*H99)</f>
        <v>1600.8771929824563</v>
      </c>
      <c r="N103" s="74"/>
    </row>
    <row r="104" spans="2:14" s="12" customFormat="1" x14ac:dyDescent="0.3">
      <c r="L104" s="74"/>
    </row>
    <row r="105" spans="2:14" s="12" customFormat="1" x14ac:dyDescent="0.3">
      <c r="D105" s="29"/>
      <c r="E105" s="29" t="s">
        <v>166</v>
      </c>
      <c r="G105" s="29"/>
      <c r="H105" s="29" t="s">
        <v>122</v>
      </c>
    </row>
    <row r="106" spans="2:14" s="12" customFormat="1" x14ac:dyDescent="0.3">
      <c r="D106" s="46" t="s">
        <v>167</v>
      </c>
      <c r="E106" s="96">
        <f>E103</f>
        <v>105.44363333333334</v>
      </c>
      <c r="G106" s="46" t="s">
        <v>87</v>
      </c>
      <c r="H106" s="48">
        <f>H103</f>
        <v>1600.8771929824563</v>
      </c>
    </row>
    <row r="107" spans="2:14" s="12" customFormat="1" x14ac:dyDescent="0.3"/>
    <row r="108" spans="2:14" s="12" customFormat="1" x14ac:dyDescent="0.3"/>
    <row r="109" spans="2:14" s="12" customFormat="1" x14ac:dyDescent="0.3">
      <c r="B109" s="93" t="s">
        <v>98</v>
      </c>
      <c r="D109" s="49" t="s">
        <v>168</v>
      </c>
      <c r="E109" s="49"/>
      <c r="F109" s="49"/>
      <c r="G109" s="49"/>
      <c r="H109" s="49"/>
    </row>
    <row r="110" spans="2:14" s="12" customFormat="1" x14ac:dyDescent="0.3"/>
    <row r="111" spans="2:14" s="12" customFormat="1" x14ac:dyDescent="0.3">
      <c r="B111" s="59" t="s">
        <v>40</v>
      </c>
      <c r="C111" s="28"/>
      <c r="D111" s="12" t="s">
        <v>14</v>
      </c>
    </row>
    <row r="112" spans="2:14" s="12" customFormat="1" x14ac:dyDescent="0.3">
      <c r="B112" s="11"/>
      <c r="D112" s="12" t="str">
        <f>D32</f>
        <v>Uw werknemer neemt vanaf de 1e van de periode de hele periode OSV op.</v>
      </c>
    </row>
    <row r="113" spans="2:15" s="12" customFormat="1" x14ac:dyDescent="0.3">
      <c r="B113" s="11"/>
    </row>
    <row r="114" spans="2:15" s="12" customFormat="1" x14ac:dyDescent="0.3">
      <c r="B114" s="59" t="s">
        <v>41</v>
      </c>
      <c r="C114" s="28"/>
      <c r="D114" s="12" t="s">
        <v>16</v>
      </c>
    </row>
    <row r="115" spans="2:15" s="12" customFormat="1" x14ac:dyDescent="0.3">
      <c r="D115" s="12" t="s">
        <v>17</v>
      </c>
    </row>
    <row r="116" spans="2:15" s="12" customFormat="1" x14ac:dyDescent="0.3">
      <c r="D116" s="12" t="s">
        <v>18</v>
      </c>
    </row>
    <row r="117" spans="2:15" s="12" customFormat="1" x14ac:dyDescent="0.3">
      <c r="D117" s="12" t="s">
        <v>19</v>
      </c>
    </row>
    <row r="118" spans="2:15" s="12" customFormat="1" x14ac:dyDescent="0.3">
      <c r="D118" s="12" t="s">
        <v>70</v>
      </c>
      <c r="H118" s="68"/>
      <c r="I118" s="69"/>
      <c r="J118" s="68"/>
      <c r="K118" s="68"/>
    </row>
    <row r="119" spans="2:15" s="12" customFormat="1" x14ac:dyDescent="0.3">
      <c r="H119" s="68"/>
      <c r="I119" s="69"/>
      <c r="J119" s="68"/>
      <c r="K119" s="68"/>
    </row>
    <row r="120" spans="2:15" s="12" customFormat="1" x14ac:dyDescent="0.3">
      <c r="D120" s="11" t="s">
        <v>103</v>
      </c>
      <c r="H120" s="68"/>
      <c r="I120" s="69"/>
      <c r="J120" s="68"/>
      <c r="K120" s="70"/>
      <c r="M120" s="61"/>
      <c r="O120" s="60"/>
    </row>
    <row r="121" spans="2:15" s="12" customFormat="1" x14ac:dyDescent="0.3">
      <c r="H121" s="68"/>
      <c r="I121" s="71"/>
      <c r="J121" s="68"/>
      <c r="K121" s="70"/>
      <c r="M121" s="61"/>
      <c r="O121" s="60"/>
    </row>
    <row r="122" spans="2:15" s="12" customFormat="1" x14ac:dyDescent="0.3">
      <c r="H122" s="68"/>
      <c r="I122" s="69"/>
      <c r="J122" s="68"/>
      <c r="K122" s="70"/>
      <c r="L122" s="61"/>
      <c r="M122" s="61"/>
      <c r="O122" s="60"/>
    </row>
    <row r="123" spans="2:15" s="12" customFormat="1" x14ac:dyDescent="0.3">
      <c r="H123" s="68"/>
      <c r="I123" s="71"/>
      <c r="J123" s="68"/>
      <c r="K123" s="68"/>
    </row>
    <row r="124" spans="2:15" s="12" customFormat="1" x14ac:dyDescent="0.3"/>
    <row r="125" spans="2:15" s="12" customFormat="1" x14ac:dyDescent="0.3">
      <c r="D125" s="11" t="s">
        <v>20</v>
      </c>
    </row>
    <row r="126" spans="2:15" s="12" customFormat="1" x14ac:dyDescent="0.3">
      <c r="D126" s="12" t="s">
        <v>169</v>
      </c>
    </row>
    <row r="127" spans="2:15" s="12" customFormat="1" x14ac:dyDescent="0.3"/>
    <row r="128" spans="2:15" s="12" customFormat="1" x14ac:dyDescent="0.3">
      <c r="D128" s="64"/>
      <c r="E128" s="65" t="s">
        <v>21</v>
      </c>
      <c r="F128" s="65" t="s">
        <v>22</v>
      </c>
    </row>
    <row r="129" spans="2:6" s="12" customFormat="1" x14ac:dyDescent="0.3">
      <c r="D129" s="65" t="s">
        <v>23</v>
      </c>
      <c r="E129" s="108">
        <v>38</v>
      </c>
      <c r="F129" s="66">
        <f>Normuren</f>
        <v>38</v>
      </c>
    </row>
    <row r="130" spans="2:6" s="12" customFormat="1" x14ac:dyDescent="0.3">
      <c r="D130" s="65" t="s">
        <v>24</v>
      </c>
      <c r="E130" s="108">
        <v>36</v>
      </c>
      <c r="F130" s="66">
        <f>E130</f>
        <v>36</v>
      </c>
    </row>
    <row r="131" spans="2:6" s="12" customFormat="1" x14ac:dyDescent="0.3">
      <c r="D131" s="65" t="s">
        <v>69</v>
      </c>
      <c r="E131" s="66">
        <f>E130</f>
        <v>36</v>
      </c>
      <c r="F131" s="108">
        <v>22</v>
      </c>
    </row>
    <row r="132" spans="2:6" s="12" customFormat="1" x14ac:dyDescent="0.3">
      <c r="D132" s="65" t="s">
        <v>25</v>
      </c>
      <c r="E132" s="67">
        <f>Contracturen/Normuren*100%</f>
        <v>0.94736842105263153</v>
      </c>
      <c r="F132" s="67">
        <f>Contracturen_OSV/F129*100%</f>
        <v>0.57894736842105265</v>
      </c>
    </row>
    <row r="133" spans="2:6" s="12" customFormat="1" x14ac:dyDescent="0.3"/>
    <row r="134" spans="2:6" s="12" customFormat="1" x14ac:dyDescent="0.3">
      <c r="D134" s="11" t="s">
        <v>88</v>
      </c>
    </row>
    <row r="135" spans="2:6" s="12" customFormat="1" x14ac:dyDescent="0.3">
      <c r="D135" s="11"/>
    </row>
    <row r="136" spans="2:6" s="12" customFormat="1" x14ac:dyDescent="0.3">
      <c r="D136" s="139" t="s">
        <v>170</v>
      </c>
      <c r="E136" s="140"/>
      <c r="F136" s="30"/>
    </row>
    <row r="137" spans="2:6" s="12" customFormat="1" x14ac:dyDescent="0.3">
      <c r="D137" s="145" t="s">
        <v>26</v>
      </c>
      <c r="E137" s="146"/>
      <c r="F137" s="30" t="s">
        <v>89</v>
      </c>
    </row>
    <row r="138" spans="2:6" s="12" customFormat="1" x14ac:dyDescent="0.3">
      <c r="D138" s="51" t="s">
        <v>27</v>
      </c>
      <c r="E138" s="52" t="s">
        <v>28</v>
      </c>
      <c r="F138" s="30" t="s">
        <v>171</v>
      </c>
    </row>
    <row r="139" spans="2:6" s="12" customFormat="1" x14ac:dyDescent="0.3">
      <c r="D139" s="50">
        <f>Contracturen_OSV</f>
        <v>22</v>
      </c>
      <c r="E139" s="50">
        <v>4</v>
      </c>
      <c r="F139" s="31">
        <f>D139*E139</f>
        <v>88</v>
      </c>
    </row>
    <row r="140" spans="2:6" s="12" customFormat="1" x14ac:dyDescent="0.3">
      <c r="D140" s="42"/>
      <c r="E140" s="42"/>
      <c r="F140" s="42"/>
    </row>
    <row r="141" spans="2:6" s="12" customFormat="1" x14ac:dyDescent="0.3">
      <c r="D141" s="135" t="s">
        <v>29</v>
      </c>
      <c r="E141" s="136"/>
      <c r="F141" s="30"/>
    </row>
    <row r="142" spans="2:6" s="12" customFormat="1" x14ac:dyDescent="0.3">
      <c r="D142" s="137" t="s">
        <v>30</v>
      </c>
      <c r="E142" s="138"/>
      <c r="F142" s="30" t="s">
        <v>89</v>
      </c>
    </row>
    <row r="143" spans="2:6" s="12" customFormat="1" x14ac:dyDescent="0.3">
      <c r="D143" s="103" t="s">
        <v>31</v>
      </c>
      <c r="E143" s="104" t="s">
        <v>105</v>
      </c>
      <c r="F143" s="30" t="s">
        <v>123</v>
      </c>
    </row>
    <row r="144" spans="2:6" s="12" customFormat="1" x14ac:dyDescent="0.3">
      <c r="B144" s="93" t="s">
        <v>98</v>
      </c>
      <c r="D144" s="107">
        <v>2500</v>
      </c>
      <c r="E144" s="105">
        <f>F132</f>
        <v>0.57894736842105265</v>
      </c>
      <c r="F144" s="32">
        <f>D144*E144</f>
        <v>1447.3684210526317</v>
      </c>
    </row>
    <row r="145" spans="2:6" s="12" customFormat="1" x14ac:dyDescent="0.3"/>
    <row r="146" spans="2:6" s="12" customFormat="1" x14ac:dyDescent="0.3">
      <c r="B146" s="59" t="s">
        <v>52</v>
      </c>
      <c r="C146" s="28"/>
      <c r="D146" s="12" t="s">
        <v>14</v>
      </c>
    </row>
    <row r="147" spans="2:6" s="12" customFormat="1" x14ac:dyDescent="0.3">
      <c r="B147" s="11"/>
      <c r="D147" s="12" t="str">
        <f>D33</f>
        <v>Uw werknemer neemt niet vanaf het begin of tot het einde van de periode OSV op.</v>
      </c>
    </row>
    <row r="148" spans="2:6" s="12" customFormat="1" x14ac:dyDescent="0.3">
      <c r="B148" s="11"/>
    </row>
    <row r="149" spans="2:6" s="12" customFormat="1" x14ac:dyDescent="0.3">
      <c r="B149" s="59" t="s">
        <v>53</v>
      </c>
      <c r="C149" s="28"/>
      <c r="D149" s="12" t="s">
        <v>42</v>
      </c>
    </row>
    <row r="150" spans="2:6" s="12" customFormat="1" x14ac:dyDescent="0.3">
      <c r="D150" s="12" t="s">
        <v>17</v>
      </c>
    </row>
    <row r="151" spans="2:6" s="12" customFormat="1" x14ac:dyDescent="0.3">
      <c r="D151" s="12" t="s">
        <v>37</v>
      </c>
    </row>
    <row r="152" spans="2:6" s="12" customFormat="1" x14ac:dyDescent="0.3">
      <c r="D152" s="12" t="s">
        <v>38</v>
      </c>
    </row>
    <row r="153" spans="2:6" s="12" customFormat="1" x14ac:dyDescent="0.3">
      <c r="D153" s="12" t="s">
        <v>70</v>
      </c>
    </row>
    <row r="154" spans="2:6" s="12" customFormat="1" x14ac:dyDescent="0.3"/>
    <row r="155" spans="2:6" s="12" customFormat="1" x14ac:dyDescent="0.3">
      <c r="D155" s="11" t="s">
        <v>103</v>
      </c>
    </row>
    <row r="156" spans="2:6" s="12" customFormat="1" x14ac:dyDescent="0.3"/>
    <row r="157" spans="2:6" s="12" customFormat="1" x14ac:dyDescent="0.3"/>
    <row r="158" spans="2:6" s="12" customFormat="1" x14ac:dyDescent="0.3"/>
    <row r="159" spans="2:6" s="12" customFormat="1" x14ac:dyDescent="0.3"/>
    <row r="160" spans="2:6" s="12" customFormat="1" x14ac:dyDescent="0.3">
      <c r="D160" s="64"/>
      <c r="E160" s="65" t="s">
        <v>21</v>
      </c>
      <c r="F160" s="65" t="s">
        <v>22</v>
      </c>
    </row>
    <row r="161" spans="4:8" s="12" customFormat="1" x14ac:dyDescent="0.3">
      <c r="D161" s="65" t="s">
        <v>23</v>
      </c>
      <c r="E161" s="108">
        <v>38</v>
      </c>
      <c r="F161" s="66">
        <f>E161</f>
        <v>38</v>
      </c>
    </row>
    <row r="162" spans="4:8" s="12" customFormat="1" x14ac:dyDescent="0.3">
      <c r="D162" s="65" t="s">
        <v>24</v>
      </c>
      <c r="E162" s="108">
        <v>36</v>
      </c>
      <c r="F162" s="66">
        <f>E162</f>
        <v>36</v>
      </c>
    </row>
    <row r="163" spans="4:8" s="12" customFormat="1" x14ac:dyDescent="0.3">
      <c r="D163" s="65" t="s">
        <v>69</v>
      </c>
      <c r="E163" s="66">
        <f>E162</f>
        <v>36</v>
      </c>
      <c r="F163" s="108">
        <v>22</v>
      </c>
    </row>
    <row r="164" spans="4:8" s="12" customFormat="1" x14ac:dyDescent="0.3">
      <c r="D164" s="65" t="s">
        <v>25</v>
      </c>
      <c r="E164" s="67">
        <f>E163/E161*100%</f>
        <v>0.94736842105263153</v>
      </c>
      <c r="F164" s="67">
        <f>F163/F161*100%</f>
        <v>0.57894736842105265</v>
      </c>
    </row>
    <row r="165" spans="4:8" s="12" customFormat="1" x14ac:dyDescent="0.3"/>
    <row r="166" spans="4:8" s="12" customFormat="1" x14ac:dyDescent="0.3"/>
    <row r="167" spans="4:8" s="12" customFormat="1" x14ac:dyDescent="0.3">
      <c r="D167" s="131" t="s">
        <v>26</v>
      </c>
      <c r="E167" s="132"/>
      <c r="G167" s="133" t="s">
        <v>43</v>
      </c>
      <c r="H167" s="134"/>
    </row>
    <row r="168" spans="4:8" s="12" customFormat="1" x14ac:dyDescent="0.3">
      <c r="D168" s="53"/>
      <c r="E168" s="54" t="s">
        <v>44</v>
      </c>
      <c r="G168" s="36"/>
      <c r="H168" s="37" t="s">
        <v>44</v>
      </c>
    </row>
    <row r="169" spans="4:8" s="12" customFormat="1" x14ac:dyDescent="0.3">
      <c r="D169" s="55" t="s">
        <v>115</v>
      </c>
      <c r="E169" s="109">
        <v>28</v>
      </c>
      <c r="G169" s="38" t="s">
        <v>115</v>
      </c>
      <c r="H169" s="39">
        <f>E169</f>
        <v>28</v>
      </c>
    </row>
    <row r="170" spans="4:8" s="12" customFormat="1" x14ac:dyDescent="0.3">
      <c r="D170" s="55" t="s">
        <v>189</v>
      </c>
      <c r="E170" s="109">
        <v>8</v>
      </c>
      <c r="G170" s="38" t="s">
        <v>189</v>
      </c>
      <c r="H170" s="39">
        <f>E170</f>
        <v>8</v>
      </c>
    </row>
    <row r="171" spans="4:8" s="12" customFormat="1" x14ac:dyDescent="0.3">
      <c r="D171" s="55" t="s">
        <v>190</v>
      </c>
      <c r="E171" s="56">
        <f>E169-E170</f>
        <v>20</v>
      </c>
      <c r="G171" s="97" t="s">
        <v>190</v>
      </c>
      <c r="H171" s="101">
        <f>E171</f>
        <v>20</v>
      </c>
    </row>
    <row r="172" spans="4:8" s="12" customFormat="1" x14ac:dyDescent="0.3">
      <c r="D172" s="143"/>
      <c r="E172" s="144"/>
      <c r="G172" s="141"/>
      <c r="H172" s="142"/>
    </row>
    <row r="173" spans="4:8" s="12" customFormat="1" x14ac:dyDescent="0.3">
      <c r="D173" s="55"/>
      <c r="E173" s="57" t="s">
        <v>45</v>
      </c>
      <c r="F173" s="40"/>
      <c r="G173" s="99"/>
      <c r="H173" s="102" t="s">
        <v>68</v>
      </c>
    </row>
    <row r="174" spans="4:8" s="12" customFormat="1" x14ac:dyDescent="0.3">
      <c r="D174" s="55" t="s">
        <v>24</v>
      </c>
      <c r="E174" s="56">
        <f>E162</f>
        <v>36</v>
      </c>
      <c r="F174" s="40"/>
      <c r="G174" s="41" t="s">
        <v>124</v>
      </c>
      <c r="H174" s="110">
        <v>2500</v>
      </c>
    </row>
    <row r="175" spans="4:8" s="12" customFormat="1" x14ac:dyDescent="0.3">
      <c r="D175" s="55" t="s">
        <v>47</v>
      </c>
      <c r="E175" s="56">
        <f>E174*4</f>
        <v>144</v>
      </c>
      <c r="F175" s="42"/>
      <c r="G175" s="41" t="str">
        <f>_xlfn.CONCAT("Regelingloon o.b.v. ",F162, " uur")</f>
        <v>Regelingloon o.b.v. 36 uur</v>
      </c>
      <c r="H175" s="75">
        <f>E164*H174</f>
        <v>2368.4210526315787</v>
      </c>
    </row>
    <row r="176" spans="4:8" s="12" customFormat="1" x14ac:dyDescent="0.3">
      <c r="D176" s="55" t="s">
        <v>48</v>
      </c>
      <c r="E176" s="56">
        <f>E163</f>
        <v>36</v>
      </c>
      <c r="G176" s="91" t="str">
        <f>_xlfn.CONCAT("Regelingloon o.b.v. parttime percentage ",ROUND(F164*100,2), "% (tijdens OSV)")</f>
        <v>Regelingloon o.b.v. parttime percentage 57,89% (tijdens OSV)</v>
      </c>
      <c r="H176" s="76">
        <f>H174*F164</f>
        <v>1447.3684210526317</v>
      </c>
    </row>
    <row r="177" spans="2:14" s="12" customFormat="1" x14ac:dyDescent="0.3">
      <c r="D177" s="55" t="s">
        <v>49</v>
      </c>
      <c r="E177" s="56">
        <f>F163</f>
        <v>22</v>
      </c>
      <c r="G177" s="141"/>
      <c r="H177" s="142"/>
    </row>
    <row r="178" spans="2:14" s="12" customFormat="1" x14ac:dyDescent="0.3">
      <c r="D178" s="55" t="s">
        <v>50</v>
      </c>
      <c r="E178" s="56">
        <f>E176*4</f>
        <v>144</v>
      </c>
      <c r="G178" s="38" t="str">
        <f>_xlfn.CONCAT("Regelingloon bij ", H170," dagen zonder OSV in de periode")</f>
        <v>Regelingloon bij 8 dagen zonder OSV in de periode</v>
      </c>
      <c r="H178" s="75" t="str">
        <f>_xlfn.CONCAT(DOLLAR(H170/H169*H175)," (",H170, "/",H169, " * ", DOLLAR(H175),")")</f>
        <v>€ 676,69 (8/28 * € 2.368,42)</v>
      </c>
    </row>
    <row r="179" spans="2:14" s="12" customFormat="1" x14ac:dyDescent="0.3">
      <c r="D179" s="55" t="s">
        <v>51</v>
      </c>
      <c r="E179" s="56">
        <f>E177*4</f>
        <v>88</v>
      </c>
      <c r="G179" s="38" t="str">
        <f>_xlfn.CONCAT("Regelingloon bij ", H171, " dagen met OSV in de periode")</f>
        <v>Regelingloon bij 20 dagen met OSV in de periode</v>
      </c>
      <c r="H179" s="75" t="str">
        <f>_xlfn.CONCAT(DOLLAR(H171/H169*H176)," (",H171, "/",H169, " * ",DOLLAR(H176),")")</f>
        <v>€ 1.033,83 (20/28 * € 1.447,37)</v>
      </c>
    </row>
    <row r="180" spans="2:14" s="12" customFormat="1" x14ac:dyDescent="0.3">
      <c r="D180" s="57" t="s">
        <v>116</v>
      </c>
      <c r="E180" s="52">
        <f>((E170/E169)*E178)+((E171/E169)*E179)</f>
        <v>104</v>
      </c>
      <c r="G180" s="44" t="s">
        <v>119</v>
      </c>
      <c r="H180" s="45">
        <f>((H170/H169)*H175)+((H171/H169)*H176)</f>
        <v>1710.5263157894738</v>
      </c>
      <c r="N180" s="74"/>
    </row>
    <row r="181" spans="2:14" s="12" customFormat="1" x14ac:dyDescent="0.3">
      <c r="L181" s="74"/>
    </row>
    <row r="182" spans="2:14" s="12" customFormat="1" x14ac:dyDescent="0.3">
      <c r="D182" s="29"/>
      <c r="E182" s="29" t="s">
        <v>171</v>
      </c>
      <c r="G182" s="29"/>
      <c r="H182" s="29" t="s">
        <v>117</v>
      </c>
    </row>
    <row r="183" spans="2:14" s="12" customFormat="1" ht="28.8" x14ac:dyDescent="0.3">
      <c r="D183" s="46" t="s">
        <v>167</v>
      </c>
      <c r="E183" s="47">
        <f>E180</f>
        <v>104</v>
      </c>
      <c r="G183" s="46" t="s">
        <v>167</v>
      </c>
      <c r="H183" s="48">
        <f>H180</f>
        <v>1710.5263157894738</v>
      </c>
    </row>
    <row r="184" spans="2:14" s="12" customFormat="1" x14ac:dyDescent="0.3">
      <c r="D184" s="20"/>
      <c r="E184" s="20"/>
    </row>
    <row r="185" spans="2:14" s="12" customFormat="1" x14ac:dyDescent="0.3">
      <c r="B185" s="93" t="s">
        <v>98</v>
      </c>
      <c r="D185" s="49" t="s">
        <v>173</v>
      </c>
      <c r="E185" s="49"/>
      <c r="F185" s="49"/>
      <c r="G185" s="49"/>
      <c r="H185" s="49"/>
    </row>
    <row r="186" spans="2:14" s="12" customFormat="1" x14ac:dyDescent="0.3">
      <c r="L186" s="74"/>
    </row>
    <row r="187" spans="2:14" s="12" customFormat="1" x14ac:dyDescent="0.3"/>
    <row r="188" spans="2:14" s="12" customFormat="1" x14ac:dyDescent="0.3"/>
    <row r="189" spans="2:14" s="12" customFormat="1" x14ac:dyDescent="0.3"/>
  </sheetData>
  <mergeCells count="22">
    <mergeCell ref="B2:F2"/>
    <mergeCell ref="D136:E136"/>
    <mergeCell ref="G177:H177"/>
    <mergeCell ref="D172:E172"/>
    <mergeCell ref="D167:E167"/>
    <mergeCell ref="G167:H167"/>
    <mergeCell ref="G172:H172"/>
    <mergeCell ref="D137:E137"/>
    <mergeCell ref="D141:E141"/>
    <mergeCell ref="D142:E142"/>
    <mergeCell ref="D57:E57"/>
    <mergeCell ref="D58:E58"/>
    <mergeCell ref="G100:H100"/>
    <mergeCell ref="D95:E95"/>
    <mergeCell ref="D89:E89"/>
    <mergeCell ref="C6:F6"/>
    <mergeCell ref="C10:F10"/>
    <mergeCell ref="G89:H89"/>
    <mergeCell ref="D90:E90"/>
    <mergeCell ref="G90:H90"/>
    <mergeCell ref="D62:E62"/>
    <mergeCell ref="D63:E63"/>
  </mergeCells>
  <hyperlinks>
    <hyperlink ref="B30" location="Situatie1boven" tooltip="Ga verder naar situatie 1" display="Situatie 1" xr:uid="{01273467-4FE9-48AB-91B9-6DCFEB220F9E}"/>
    <hyperlink ref="B31" location="situatie2boven" tooltip="Ga verder naar situatie 2" display="Situatie 2" xr:uid="{54BDCF68-A9E8-4F5D-A91C-A7F9E8AF729B}"/>
    <hyperlink ref="B32" location="situati3boven" tooltip="Ga verder naar situatie 3" display="Situatie 3" xr:uid="{FE12C280-8CC1-443F-87F8-0F771E0E2360}"/>
    <hyperlink ref="B33" location="situatie4boven" tooltip="Ga verder naar situatie 4" display="Situatie 4" xr:uid="{99538444-1875-44B1-806E-F6A80A7A9ABE}"/>
    <hyperlink ref="B65" location="'Stap 2'!A1" tooltip="Ga terug naar boven" display="Naar boven" xr:uid="{FA57F3ED-5D68-46DF-B3BC-5C8C84284FA6}"/>
    <hyperlink ref="B109" location="'Stap 2'!A1" tooltip="Ga terug naar boven" display="Naar boven" xr:uid="{C22564CD-46BD-42FB-AE44-EB39A1CD165F}"/>
    <hyperlink ref="B144" location="'Stap 2'!A1" tooltip="Ga terug naar boven" display="Naar boven" xr:uid="{7A876E6E-C655-49A0-BF89-AC5CC4C3040D}"/>
    <hyperlink ref="B185" location="'Stap 2'!A1" tooltip="Ga terug naar boven" display="Naar boven" xr:uid="{7F12144F-17C1-4B58-9C8A-F49F4A5CF6FA}"/>
  </hyperlink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E5BDA-4527-4A8A-9A6F-C8105388EC51}">
  <dimension ref="A1:B8"/>
  <sheetViews>
    <sheetView workbookViewId="0"/>
  </sheetViews>
  <sheetFormatPr defaultRowHeight="14.4" x14ac:dyDescent="0.3"/>
  <sheetData>
    <row r="1" spans="1:2" ht="19.8" x14ac:dyDescent="0.4">
      <c r="A1" s="13" t="s">
        <v>64</v>
      </c>
      <c r="B1" s="13" t="s">
        <v>91</v>
      </c>
    </row>
    <row r="2" spans="1:2" ht="19.8" x14ac:dyDescent="0.4">
      <c r="A2" s="13"/>
      <c r="B2" s="1" t="s">
        <v>114</v>
      </c>
    </row>
    <row r="3" spans="1:2" x14ac:dyDescent="0.3">
      <c r="B3" t="s">
        <v>65</v>
      </c>
    </row>
    <row r="5" spans="1:2" x14ac:dyDescent="0.3">
      <c r="B5" s="85" t="s">
        <v>66</v>
      </c>
    </row>
    <row r="6" spans="1:2" x14ac:dyDescent="0.3">
      <c r="B6" s="121" t="s">
        <v>175</v>
      </c>
    </row>
    <row r="8" spans="1:2" x14ac:dyDescent="0.3">
      <c r="B8" s="86"/>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8FE44-FC14-4D35-8B2C-D6E1FB32E0C1}">
  <dimension ref="A1:D4"/>
  <sheetViews>
    <sheetView workbookViewId="0">
      <selection activeCell="A3" sqref="A3"/>
    </sheetView>
  </sheetViews>
  <sheetFormatPr defaultRowHeight="14.4" x14ac:dyDescent="0.3"/>
  <cols>
    <col min="1" max="1" width="12.88671875" customWidth="1"/>
  </cols>
  <sheetData>
    <row r="1" spans="1:4" x14ac:dyDescent="0.3">
      <c r="A1" t="s">
        <v>62</v>
      </c>
      <c r="D1" t="s">
        <v>80</v>
      </c>
    </row>
    <row r="2" spans="1:4" x14ac:dyDescent="0.3">
      <c r="A2" t="s">
        <v>77</v>
      </c>
      <c r="D2" t="s">
        <v>82</v>
      </c>
    </row>
    <row r="3" spans="1:4" x14ac:dyDescent="0.3">
      <c r="A3" t="s">
        <v>78</v>
      </c>
      <c r="D3" t="s">
        <v>83</v>
      </c>
    </row>
    <row r="4" spans="1:4" x14ac:dyDescent="0.3">
      <c r="A4" t="s">
        <v>79</v>
      </c>
      <c r="D4" t="s">
        <v>81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4FE4AB9589EAE4F886C653C697A7AC4" ma:contentTypeVersion="12" ma:contentTypeDescription="Een nieuw document maken." ma:contentTypeScope="" ma:versionID="497b6dc5ecd01cee4229b7ade872fecb">
  <xsd:schema xmlns:xsd="http://www.w3.org/2001/XMLSchema" xmlns:xs="http://www.w3.org/2001/XMLSchema" xmlns:p="http://schemas.microsoft.com/office/2006/metadata/properties" xmlns:ns2="81abcb83-3c40-43e1-a8d3-139fdd532f0e" xmlns:ns3="e706784a-eafe-441a-93da-5d11874698f1" targetNamespace="http://schemas.microsoft.com/office/2006/metadata/properties" ma:root="true" ma:fieldsID="aaec1896fca1bc209205e41757e10875" ns2:_="" ns3:_="">
    <xsd:import namespace="81abcb83-3c40-43e1-a8d3-139fdd532f0e"/>
    <xsd:import namespace="e706784a-eafe-441a-93da-5d11874698f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abcb83-3c40-43e1-a8d3-139fdd532f0e"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706784a-eafe-441a-93da-5d11874698f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93A8E2-3C07-46F8-851D-A4086B63BC18}">
  <ds:schemaRefs>
    <ds:schemaRef ds:uri="http://schemas.microsoft.com/office/2006/documentManagement/types"/>
    <ds:schemaRef ds:uri="http://schemas.openxmlformats.org/package/2006/metadata/core-properties"/>
    <ds:schemaRef ds:uri="http://purl.org/dc/elements/1.1/"/>
    <ds:schemaRef ds:uri="http://purl.org/dc/dcmitype/"/>
    <ds:schemaRef ds:uri="http://schemas.microsoft.com/office/infopath/2007/PartnerControls"/>
    <ds:schemaRef ds:uri="http://purl.org/dc/terms/"/>
    <ds:schemaRef ds:uri="81abcb83-3c40-43e1-a8d3-139fdd532f0e"/>
    <ds:schemaRef ds:uri="e706784a-eafe-441a-93da-5d11874698f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FF21661-BD85-485F-B5BF-6DBF9A79A1AD}">
  <ds:schemaRefs>
    <ds:schemaRef ds:uri="http://schemas.microsoft.com/sharepoint/v3/contenttype/forms"/>
  </ds:schemaRefs>
</ds:datastoreItem>
</file>

<file path=customXml/itemProps3.xml><?xml version="1.0" encoding="utf-8"?>
<ds:datastoreItem xmlns:ds="http://schemas.openxmlformats.org/officeDocument/2006/customXml" ds:itemID="{2675D82D-3411-4F6A-A2E4-95D64F9E4C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abcb83-3c40-43e1-a8d3-139fdd532f0e"/>
    <ds:schemaRef ds:uri="e706784a-eafe-441a-93da-5d11874698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12</vt:i4>
      </vt:variant>
    </vt:vector>
  </HeadingPairs>
  <TitlesOfParts>
    <vt:vector size="17" baseType="lpstr">
      <vt:lpstr>Stap 1</vt:lpstr>
      <vt:lpstr>Doorgeven ouderschapsverlof</vt:lpstr>
      <vt:lpstr>Stap 2</vt:lpstr>
      <vt:lpstr>Stap 3</vt:lpstr>
      <vt:lpstr>Lijst</vt:lpstr>
      <vt:lpstr>Contracturen</vt:lpstr>
      <vt:lpstr>Contracturen_OSV</vt:lpstr>
      <vt:lpstr>halfsituatie2</vt:lpstr>
      <vt:lpstr>Normuren</vt:lpstr>
      <vt:lpstr>situati3boven</vt:lpstr>
      <vt:lpstr>Situatie1</vt:lpstr>
      <vt:lpstr>Situatie1boven</vt:lpstr>
      <vt:lpstr>Situatie2</vt:lpstr>
      <vt:lpstr>situatie2boven</vt:lpstr>
      <vt:lpstr>Situatie3</vt:lpstr>
      <vt:lpstr>Situatie4</vt:lpstr>
      <vt:lpstr>situatie4boven</vt:lpstr>
    </vt:vector>
  </TitlesOfParts>
  <Manager/>
  <Company>Timeos B.V.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Esther Hopman</dc:creator>
  <cp:keywords/>
  <dc:description/>
  <cp:lastModifiedBy>Stijn Lubben</cp:lastModifiedBy>
  <cp:revision/>
  <cp:lastPrinted>2022-01-10T13:30:37Z</cp:lastPrinted>
  <dcterms:created xsi:type="dcterms:W3CDTF">2020-06-12T11:59:04Z</dcterms:created>
  <dcterms:modified xsi:type="dcterms:W3CDTF">2022-05-31T12:04:14Z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0x01010014FE4AB9589EAE4F886C653C697A7AC4</vt:lpwstr>
  </property>
</Properties>
</file>